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chenplan" state="visible" r:id="rId4"/>
    <sheet sheetId="2" name="Stammdaten" state="visible" r:id="rId5"/>
  </sheets>
  <definedNames>
    <definedName name="_xlnm.Print_Area" localSheetId="0">'Wochenplan'!$A1:$R75</definedName>
    <definedName name="_xlnm.Print_Titles" localSheetId="0">'Wochenplan'!$8:$9</definedName>
    <definedName name="_xlnm.Print_Area" localSheetId="1">'Stammdaten'!$A1:$I28</definedName>
  </definedNames>
  <calcPr calcId="171027" fullCalcOnLoad="1"/>
</workbook>
</file>

<file path=xl/sharedStrings.xml><?xml version="1.0" encoding="utf-8"?>
<sst xmlns="http://schemas.openxmlformats.org/spreadsheetml/2006/main" count="157" uniqueCount="79">
  <si>
    <t>Wochenplan / Personaleinsatzplan</t>
  </si>
  <si>
    <t>Mitarbeiter × Tage mit Baustelle, Stunden und Fahrzeug · Auswertung je Baustelle und Fahrzeug  ·  Gelb hinterlegte Felder ausfüllen</t>
  </si>
  <si>
    <t>Woche ab Montag</t>
  </si>
  <si>
    <t>Kalenderwoche</t>
  </si>
  <si>
    <t>Betrieb</t>
  </si>
  <si>
    <t>Weber Elektro GmbH</t>
  </si>
  <si>
    <t>Erstellt von</t>
  </si>
  <si>
    <t>Tag →</t>
  </si>
  <si>
    <t>Woche</t>
  </si>
  <si>
    <t>Mitarbeiter</t>
  </si>
  <si>
    <t>Funktion</t>
  </si>
  <si>
    <t>Fahrzeug</t>
  </si>
  <si>
    <t>Baustelle / Einsatz</t>
  </si>
  <si>
    <t>Std.</t>
  </si>
  <si>
    <t>Summe Std.</t>
  </si>
  <si>
    <t>Soll Std.</t>
  </si>
  <si>
    <t>Differenz</t>
  </si>
  <si>
    <t>Jan Weber</t>
  </si>
  <si>
    <t>Meister</t>
  </si>
  <si>
    <t>Crafter HB-WE 211 (Doppelkabine)</t>
  </si>
  <si>
    <t>MFH Lindenstraße 12</t>
  </si>
  <si>
    <t>Murat Demir</t>
  </si>
  <si>
    <t>Geselle</t>
  </si>
  <si>
    <t>Lukas Brandt</t>
  </si>
  <si>
    <t>Kita Sonnenhof</t>
  </si>
  <si>
    <t>Piotr Nowak</t>
  </si>
  <si>
    <t>Sprinter HB-WE 210</t>
  </si>
  <si>
    <t>EFH Becker</t>
  </si>
  <si>
    <t>Tim Schröder</t>
  </si>
  <si>
    <t>Auszubildender</t>
  </si>
  <si>
    <t>Berufsschule</t>
  </si>
  <si>
    <t>Sven Ahrens</t>
  </si>
  <si>
    <t>Monteur Kundendienst</t>
  </si>
  <si>
    <t>Caddy HB-WE 12</t>
  </si>
  <si>
    <t>Werkstatt / Lager</t>
  </si>
  <si>
    <t>Ali Kaya</t>
  </si>
  <si>
    <t>Helfer</t>
  </si>
  <si>
    <t>Urlaub</t>
  </si>
  <si>
    <t>Nico Hartmann</t>
  </si>
  <si>
    <t>krank</t>
  </si>
  <si>
    <t>Stunden je Tag</t>
  </si>
  <si>
    <t>Personen im Einsatz (ohne Urlaub, krank, Schule, frei)</t>
  </si>
  <si>
    <t>Einsatz je Baustelle (Personen und Stunden je Tag)</t>
  </si>
  <si>
    <t>Baustelle / Einsatzort</t>
  </si>
  <si>
    <t>Personen</t>
  </si>
  <si>
    <t>Std. Woche</t>
  </si>
  <si>
    <t>Personen-tage</t>
  </si>
  <si>
    <t/>
  </si>
  <si>
    <t>Fahrzeuge</t>
  </si>
  <si>
    <t>Sitzplätze</t>
  </si>
  <si>
    <t>eingeteilte Mitarbeiter</t>
  </si>
  <si>
    <t>Hinweis</t>
  </si>
  <si>
    <t>Gelbe Felder ausfüllen. Montag der Woche eintragen – Kalenderwoche und Datum der Tage rechnen sich. Baustellen, Fahrzeuge und Sitzplätze im Blatt „Stammdaten“ pflegen; sie stehen dann hier zur Auswahl. Rot = mehr als 10 Stunden an einem Tag (§ 3 ArbZG) bzw. mehr als 48 Stunden in der Woche; Differenz orange = Überstunden, gelb = Minusstunden. Urlaub, krank, Berufsschule und frei zählen nicht als Personen im Einsatz. Für die Zeiterfassung gelten die tatsächlich gearbeiteten Stunden. Muster ohne Gewähr.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</si>
  <si>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</si>
  <si>
    <t>Wochenplan · Stammdaten</t>
  </si>
  <si>
    <t>Baustellen und Fahrzeuge einmal pflegen – sie erscheinen im Wochenplan als Auswahllisten</t>
  </si>
  <si>
    <t>Baustelle / Einsatzort (Kurzname)</t>
  </si>
  <si>
    <t>Adresse</t>
  </si>
  <si>
    <t>Bauleitung / Ansprechpartner</t>
  </si>
  <si>
    <t>Telefon</t>
  </si>
  <si>
    <t>Arbeitsbeginn</t>
  </si>
  <si>
    <t>Fahrzeug / Kennzeichen</t>
  </si>
  <si>
    <t>Bemerkung</t>
  </si>
  <si>
    <t>Lindenstraße 12, 28195 Bremen</t>
  </si>
  <si>
    <t>Frau Krüger</t>
  </si>
  <si>
    <t>0421 123456</t>
  </si>
  <si>
    <t>07:00</t>
  </si>
  <si>
    <t>mit Anhänger</t>
  </si>
  <si>
    <t>Am Deich 4, 28199 Bremen</t>
  </si>
  <si>
    <t>Herr Becker (Bauherr)</t>
  </si>
  <si>
    <t>0171 2345678</t>
  </si>
  <si>
    <t>07:30</t>
  </si>
  <si>
    <t>Parkweg 9, 28205 Bremen</t>
  </si>
  <si>
    <t>Herr Tamm</t>
  </si>
  <si>
    <t>0421 765432</t>
  </si>
  <si>
    <t>Kundendienst</t>
  </si>
  <si>
    <t>fester Eintrag – zählt als Einsatz</t>
  </si>
  <si>
    <t>fester Eintrag – Abwesenheit, zählt nicht als Person im Einsatz</t>
  </si>
  <si>
    <t>frei / Zeitausgleich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</si>
</sst>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.MM.YYYY"/>
    <numFmt numFmtId="165" formatCode="dddd, dd.mm."/>
    <numFmt numFmtId="166" formatCode="0.0;-0.0;&quot;&quot;"/>
    <numFmt numFmtId="167" formatCode="0.0"/>
    <numFmt numFmtId="168" formatCode="+0.0;-0.0;0.0"/>
    <numFmt numFmtId="169" formatCode="0;-0;&quot;&quot;"/>
  </numFmts>
  <fonts count="15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162A4D"/>
    </font>
    <font>
      <b/>
      <color rgb="FFB91C1C"/>
      <sz val="9"/>
    </font>
    <font>
      <b/>
      <color rgb="FFFFFFFF"/>
      <sz val="9.5"/>
    </font>
    <font>
      <color rgb="FF1F2937"/>
    </font>
    <font>
      <b/>
      <color rgb="FF162A4D"/>
      <sz val="9.5"/>
    </font>
    <font>
      <b/>
    </font>
    <font>
      <b/>
      <color rgb="FF162A4D"/>
      <sz val="11.5"/>
    </font>
    <font>
      <b/>
      <sz val="9.5"/>
    </font>
    <font>
      <i/>
      <color rgb="FF6B5B3A"/>
      <sz val="8.5"/>
    </font>
    <font>
      <i/>
      <sz val="9.5"/>
    </font>
    <font>
      <i/>
      <color rgb="FF6B7280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4F6"/>
      </patternFill>
    </fill>
    <fill>
      <patternFill patternType="solid">
        <fgColor rgb="FF162A4D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164" fontId="0" fillId="2" borderId="2" xfId="0" applyNumberFormat="1" applyFill="1" applyBorder="1"/>
    <xf numFmtId="0" fontId="3" fillId="0" borderId="0" xfId="0" applyFont="1" applyAlignment="1">
      <alignment horizontal="right"/>
    </xf>
    <xf numFmtId="0" fontId="4" fillId="3" borderId="2" xfId="0" applyFont="1" applyFill="1" applyBorder="1"/>
    <xf numFmtId="0" fontId="0" fillId="2" borderId="2" xfId="0" applyFill="1" applyBorder="1"/>
    <xf numFmtId="0" fontId="5" fillId="0" borderId="0" xfId="0" applyFont="1"/>
    <xf numFmtId="0" fontId="6" fillId="4" borderId="2" xfId="0" applyFont="1" applyFill="1" applyBorder="1" applyAlignment="1">
      <alignment horizontal="right" vertical="center"/>
    </xf>
    <xf numFmtId="165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vertical="center" wrapText="1"/>
    </xf>
    <xf numFmtId="166" fontId="0" fillId="2" borderId="2" xfId="0" applyNumberFormat="1" applyFill="1" applyBorder="1" applyAlignment="1">
      <alignment horizontal="right"/>
    </xf>
    <xf numFmtId="167" fontId="7" fillId="3" borderId="2" xfId="0" applyNumberFormat="1" applyFont="1" applyFill="1" applyBorder="1" applyAlignment="1">
      <alignment horizontal="right"/>
    </xf>
    <xf numFmtId="167" fontId="0" fillId="2" borderId="2" xfId="0" applyNumberFormat="1" applyFill="1" applyBorder="1" applyAlignment="1">
      <alignment horizontal="right"/>
    </xf>
    <xf numFmtId="168" fontId="7" fillId="3" borderId="2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right"/>
    </xf>
    <xf numFmtId="167" fontId="9" fillId="3" borderId="3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right" wrapText="1"/>
    </xf>
    <xf numFmtId="1" fontId="9" fillId="3" borderId="2" xfId="0" applyNumberFormat="1" applyFont="1" applyFill="1" applyBorder="1" applyAlignment="1">
      <alignment horizontal="center"/>
    </xf>
    <xf numFmtId="0" fontId="10" fillId="0" borderId="4" xfId="0" applyFont="1" applyBorder="1"/>
    <xf numFmtId="0" fontId="11" fillId="3" borderId="2" xfId="0" applyFont="1" applyFill="1" applyBorder="1" applyAlignment="1">
      <alignment horizontal="left"/>
    </xf>
    <xf numFmtId="169" fontId="7" fillId="3" borderId="2" xfId="0" applyNumberFormat="1" applyFont="1" applyFill="1" applyBorder="1" applyAlignment="1">
      <alignment horizontal="center"/>
    </xf>
    <xf numFmtId="166" fontId="7" fillId="3" borderId="2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left" wrapText="1"/>
    </xf>
    <xf numFmtId="1" fontId="7" fillId="3" borderId="2" xfId="0" applyNumberFormat="1" applyFont="1" applyFill="1" applyBorder="1" applyAlignment="1">
      <alignment horizontal="center"/>
    </xf>
    <xf numFmtId="0" fontId="5" fillId="3" borderId="2" xfId="0" applyFont="1" applyFill="1" applyBorder="1"/>
    <xf numFmtId="0" fontId="12" fillId="5" borderId="0" xfId="0" applyFont="1" applyFill="1" applyAlignment="1">
      <alignment vertical="top" wrapText="1"/>
    </xf>
    <xf numFmtId="0" fontId="0" fillId="0" borderId="5" xfId="0" applyBorder="1"/>
    <xf numFmtId="1" fontId="0" fillId="2" borderId="2" xfId="0" applyNumberFormat="1" applyFill="1" applyBorder="1" applyAlignment="1">
      <alignment horizontal="center"/>
    </xf>
    <xf numFmtId="0" fontId="13" fillId="3" borderId="2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</cellXfs>
  <cellStyles count="1">
    <cellStyle name="Normal" xfId="0" builtinId="0"/>
  </cellStyles>
  <dxfs count="17">
    <dxf>
      <font>
        <b/>
        <color rgb="FFB91C1C"/>
      </font>
      <fill>
        <patternFill patternType="solid">
          <bgColor rgb="FFFEE2E2"/>
        </patternFill>
      </fill>
    </dxf>
    <dxf>
      <font>
        <i/>
      </font>
      <fill>
        <patternFill patternType="solid">
          <bgColor rgb="FFDBEAFE"/>
        </patternFill>
      </fill>
    </dxf>
    <dxf>
      <font>
        <i/>
      </font>
      <fill>
        <patternFill patternType="solid">
          <bgColor rgb="FFFEE2E2"/>
        </patternFill>
      </fill>
    </dxf>
    <dxf>
      <font>
        <i/>
      </font>
      <fill>
        <patternFill patternType="solid">
          <bgColor rgb="FFE5E7EB"/>
        </patternFill>
      </fill>
    </dxf>
    <dxf>
      <fill>
        <patternFill patternType="solid">
          <bgColor rgb="FFFFEDD5"/>
        </patternFill>
      </fill>
    </dxf>
    <dxf>
      <fill>
        <patternFill patternType="solid">
          <bgColor rgb="FFFEF3C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16</xdr:col>
      <xdr:colOff>255999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7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workbookViewId="0" showGridLines="0">
      <pane xSplit="1" ySplit="9" topLeftCell="B10" activePane="bottomRight" state="frozen"/>
      <selection pane="bottomRight"/>
    </sheetView>
  </sheetViews>
  <sheetFormatPr defaultRowHeight="18" outlineLevelRow="0" outlineLevelCol="0" x14ac:dyDescent="55" customHeight="1"/>
  <cols>
    <col min="1" max="1" width="18" customWidth="1"/>
    <col min="2" max="2" width="13" customWidth="1"/>
    <col min="3" max="4" width="17" customWidth="1"/>
    <col min="5" max="5" width="6" customWidth="1"/>
    <col min="6" max="6" width="17" customWidth="1"/>
    <col min="7" max="7" width="6" customWidth="1"/>
    <col min="8" max="8" width="17" customWidth="1"/>
    <col min="9" max="9" width="6" customWidth="1"/>
    <col min="10" max="10" width="17" customWidth="1"/>
    <col min="11" max="11" width="6" customWidth="1"/>
    <col min="12" max="12" width="17" customWidth="1"/>
    <col min="13" max="13" width="6" customWidth="1"/>
    <col min="14" max="14" width="17" customWidth="1"/>
    <col min="15" max="15" width="6" customWidth="1"/>
    <col min="16" max="16" width="8" customWidth="1"/>
    <col min="17" max="17" width="7" customWidth="1"/>
    <col min="18" max="18" width="8" customWidth="1"/>
  </cols>
  <sheetData>
    <row r="1" ht="30" customHeight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1:18" x14ac:dyDescent="0.25">
      <c r="A5" s="4" t="s">
        <v>2</v>
      </c>
      <c r="B5" s="5">
        <v>46328</v>
      </c>
      <c r="C5" s="6" t="s">
        <v>3</v>
      </c>
      <c r="D5" s="7">
        <f>IF(B5="","","KW "&amp;ISOWEEKNUM(B5))</f>
      </c>
      <c r="F5" s="4" t="s">
        <v>4</v>
      </c>
      <c r="G5" s="4"/>
      <c r="H5" s="8" t="s">
        <v>5</v>
      </c>
      <c r="I5" s="8"/>
      <c r="J5" s="8"/>
      <c r="K5" s="8"/>
      <c r="L5" s="8"/>
      <c r="N5" s="4" t="s">
        <v>6</v>
      </c>
      <c r="O5" s="4"/>
      <c r="P5" s="8"/>
      <c r="Q5" s="8"/>
      <c r="R5" s="8"/>
    </row>
    <row r="6" spans="1:18" x14ac:dyDescent="0.25">
      <c r="A6" s="9">
        <f>IF(B5="","",IF(WEEKDAY(B5,2)&lt;&gt;1,"Hinweis: Das Datum ist kein Montag – die Tage werden trotzdem ab diesem Datum gezählt.",""))</f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8" ht="22" customHeight="1" spans="1:18" x14ac:dyDescent="0.25">
      <c r="A8" s="10" t="s">
        <v>7</v>
      </c>
      <c r="B8" s="10"/>
      <c r="C8" s="10"/>
      <c r="D8" s="11">
        <f>IF($B$5="","Montag",$B$5+0)</f>
      </c>
      <c r="E8" s="11"/>
      <c r="F8" s="11">
        <f>IF($B$5="","Dienstag",$B$5+1)</f>
      </c>
      <c r="G8" s="11"/>
      <c r="H8" s="11">
        <f>IF($B$5="","Mittwoch",$B$5+2)</f>
      </c>
      <c r="I8" s="11"/>
      <c r="J8" s="11">
        <f>IF($B$5="","Donnerstag",$B$5+3)</f>
      </c>
      <c r="K8" s="11"/>
      <c r="L8" s="11">
        <f>IF($B$5="","Freitag",$B$5+4)</f>
      </c>
      <c r="M8" s="11"/>
      <c r="N8" s="11">
        <f>IF($B$5="","Samstag",$B$5+5)</f>
      </c>
      <c r="O8" s="11"/>
      <c r="P8" s="12" t="s">
        <v>8</v>
      </c>
      <c r="Q8" s="12"/>
      <c r="R8" s="12"/>
    </row>
    <row r="9" ht="30" customHeight="1" spans="1:18" x14ac:dyDescent="0.25">
      <c r="A9" s="13" t="s">
        <v>9</v>
      </c>
      <c r="B9" s="13" t="s">
        <v>10</v>
      </c>
      <c r="C9" s="13" t="s">
        <v>11</v>
      </c>
      <c r="D9" s="13" t="s">
        <v>12</v>
      </c>
      <c r="E9" s="13" t="s">
        <v>13</v>
      </c>
      <c r="F9" s="13" t="s">
        <v>12</v>
      </c>
      <c r="G9" s="13" t="s">
        <v>13</v>
      </c>
      <c r="H9" s="13" t="s">
        <v>12</v>
      </c>
      <c r="I9" s="13" t="s">
        <v>13</v>
      </c>
      <c r="J9" s="13" t="s">
        <v>12</v>
      </c>
      <c r="K9" s="13" t="s">
        <v>13</v>
      </c>
      <c r="L9" s="13" t="s">
        <v>12</v>
      </c>
      <c r="M9" s="13" t="s">
        <v>13</v>
      </c>
      <c r="N9" s="13" t="s">
        <v>12</v>
      </c>
      <c r="O9" s="13" t="s">
        <v>13</v>
      </c>
      <c r="P9" s="13" t="s">
        <v>14</v>
      </c>
      <c r="Q9" s="13" t="s">
        <v>15</v>
      </c>
      <c r="R9" s="13" t="s">
        <v>16</v>
      </c>
    </row>
    <row r="10" spans="1:18" x14ac:dyDescent="0.25">
      <c r="A10" s="8" t="s">
        <v>17</v>
      </c>
      <c r="B10" s="8" t="s">
        <v>18</v>
      </c>
      <c r="C10" s="8" t="s">
        <v>19</v>
      </c>
      <c r="D10" s="8" t="s">
        <v>20</v>
      </c>
      <c r="E10" s="14">
        <v>9</v>
      </c>
      <c r="F10" s="8" t="s">
        <v>20</v>
      </c>
      <c r="G10" s="14">
        <v>9</v>
      </c>
      <c r="H10" s="8" t="s">
        <v>20</v>
      </c>
      <c r="I10" s="14">
        <v>9</v>
      </c>
      <c r="J10" s="8" t="s">
        <v>20</v>
      </c>
      <c r="K10" s="14">
        <v>9</v>
      </c>
      <c r="L10" s="8" t="s">
        <v>20</v>
      </c>
      <c r="M10" s="14">
        <v>6</v>
      </c>
      <c r="N10" s="8"/>
      <c r="O10" s="14"/>
      <c r="P10" s="15">
        <f>IF(COUNT(E10,G10,I10,K10,M10,O10)=0,"",SUM(E10,G10,I10,K10,M10,O10))</f>
      </c>
      <c r="Q10" s="16">
        <v>40</v>
      </c>
      <c r="R10" s="17">
        <f>IF(OR(P10="",Q10=""),"",P10-Q10)</f>
      </c>
    </row>
    <row r="11" spans="1:18" x14ac:dyDescent="0.25">
      <c r="A11" s="8" t="s">
        <v>21</v>
      </c>
      <c r="B11" s="8" t="s">
        <v>22</v>
      </c>
      <c r="C11" s="8" t="s">
        <v>19</v>
      </c>
      <c r="D11" s="8" t="s">
        <v>20</v>
      </c>
      <c r="E11" s="14">
        <v>9</v>
      </c>
      <c r="F11" s="8" t="s">
        <v>20</v>
      </c>
      <c r="G11" s="14">
        <v>9</v>
      </c>
      <c r="H11" s="8" t="s">
        <v>20</v>
      </c>
      <c r="I11" s="14">
        <v>9</v>
      </c>
      <c r="J11" s="8" t="s">
        <v>20</v>
      </c>
      <c r="K11" s="14">
        <v>9</v>
      </c>
      <c r="L11" s="8" t="s">
        <v>20</v>
      </c>
      <c r="M11" s="14">
        <v>6</v>
      </c>
      <c r="N11" s="8"/>
      <c r="O11" s="14"/>
      <c r="P11" s="15">
        <f>IF(COUNT(E11,G11,I11,K11,M11,O11)=0,"",SUM(E11,G11,I11,K11,M11,O11))</f>
      </c>
      <c r="Q11" s="16">
        <v>40</v>
      </c>
      <c r="R11" s="17">
        <f>IF(OR(P11="",Q11=""),"",P11-Q11)</f>
      </c>
    </row>
    <row r="12" spans="1:18" x14ac:dyDescent="0.25">
      <c r="A12" s="8" t="s">
        <v>23</v>
      </c>
      <c r="B12" s="8" t="s">
        <v>22</v>
      </c>
      <c r="C12" s="8" t="s">
        <v>19</v>
      </c>
      <c r="D12" s="8" t="s">
        <v>20</v>
      </c>
      <c r="E12" s="14">
        <v>9</v>
      </c>
      <c r="F12" s="8" t="s">
        <v>20</v>
      </c>
      <c r="G12" s="14">
        <v>9</v>
      </c>
      <c r="H12" s="8" t="s">
        <v>24</v>
      </c>
      <c r="I12" s="14">
        <v>8</v>
      </c>
      <c r="J12" s="8" t="s">
        <v>24</v>
      </c>
      <c r="K12" s="14">
        <v>8</v>
      </c>
      <c r="L12" s="8" t="s">
        <v>24</v>
      </c>
      <c r="M12" s="14">
        <v>6</v>
      </c>
      <c r="N12" s="8"/>
      <c r="O12" s="14"/>
      <c r="P12" s="15">
        <f>IF(COUNT(E12,G12,I12,K12,M12,O12)=0,"",SUM(E12,G12,I12,K12,M12,O12))</f>
      </c>
      <c r="Q12" s="16">
        <v>40</v>
      </c>
      <c r="R12" s="17">
        <f>IF(OR(P12="",Q12=""),"",P12-Q12)</f>
      </c>
    </row>
    <row r="13" spans="1:18" x14ac:dyDescent="0.25">
      <c r="A13" s="8" t="s">
        <v>25</v>
      </c>
      <c r="B13" s="8" t="s">
        <v>22</v>
      </c>
      <c r="C13" s="8" t="s">
        <v>26</v>
      </c>
      <c r="D13" s="8" t="s">
        <v>27</v>
      </c>
      <c r="E13" s="14">
        <v>8.5</v>
      </c>
      <c r="F13" s="8" t="s">
        <v>27</v>
      </c>
      <c r="G13" s="14">
        <v>8.5</v>
      </c>
      <c r="H13" s="8" t="s">
        <v>27</v>
      </c>
      <c r="I13" s="14">
        <v>8.5</v>
      </c>
      <c r="J13" s="8" t="s">
        <v>27</v>
      </c>
      <c r="K13" s="14">
        <v>8.5</v>
      </c>
      <c r="L13" s="8" t="s">
        <v>27</v>
      </c>
      <c r="M13" s="14">
        <v>6</v>
      </c>
      <c r="N13" s="8"/>
      <c r="O13" s="14"/>
      <c r="P13" s="15">
        <f>IF(COUNT(E13,G13,I13,K13,M13,O13)=0,"",SUM(E13,G13,I13,K13,M13,O13))</f>
      </c>
      <c r="Q13" s="16">
        <v>40</v>
      </c>
      <c r="R13" s="17">
        <f>IF(OR(P13="",Q13=""),"",P13-Q13)</f>
      </c>
    </row>
    <row r="14" spans="1:18" x14ac:dyDescent="0.25">
      <c r="A14" s="8" t="s">
        <v>28</v>
      </c>
      <c r="B14" s="8" t="s">
        <v>29</v>
      </c>
      <c r="C14" s="8" t="s">
        <v>26</v>
      </c>
      <c r="D14" s="8" t="s">
        <v>27</v>
      </c>
      <c r="E14" s="14">
        <v>8</v>
      </c>
      <c r="F14" s="8" t="s">
        <v>27</v>
      </c>
      <c r="G14" s="14">
        <v>8</v>
      </c>
      <c r="H14" s="8" t="s">
        <v>30</v>
      </c>
      <c r="I14" s="14">
        <v>8</v>
      </c>
      <c r="J14" s="8" t="s">
        <v>27</v>
      </c>
      <c r="K14" s="14">
        <v>8</v>
      </c>
      <c r="L14" s="8" t="s">
        <v>27</v>
      </c>
      <c r="M14" s="14">
        <v>6</v>
      </c>
      <c r="N14" s="8"/>
      <c r="O14" s="14"/>
      <c r="P14" s="15">
        <f>IF(COUNT(E14,G14,I14,K14,M14,O14)=0,"",SUM(E14,G14,I14,K14,M14,O14))</f>
      </c>
      <c r="Q14" s="16">
        <v>38</v>
      </c>
      <c r="R14" s="17">
        <f>IF(OR(P14="",Q14=""),"",P14-Q14)</f>
      </c>
    </row>
    <row r="15" spans="1:18" x14ac:dyDescent="0.25">
      <c r="A15" s="8" t="s">
        <v>31</v>
      </c>
      <c r="B15" s="8" t="s">
        <v>32</v>
      </c>
      <c r="C15" s="8" t="s">
        <v>33</v>
      </c>
      <c r="D15" s="8" t="s">
        <v>24</v>
      </c>
      <c r="E15" s="14">
        <v>8</v>
      </c>
      <c r="F15" s="8" t="s">
        <v>24</v>
      </c>
      <c r="G15" s="14">
        <v>8</v>
      </c>
      <c r="H15" s="8" t="s">
        <v>20</v>
      </c>
      <c r="I15" s="14">
        <v>8</v>
      </c>
      <c r="J15" s="8" t="s">
        <v>20</v>
      </c>
      <c r="K15" s="14">
        <v>8</v>
      </c>
      <c r="L15" s="8" t="s">
        <v>34</v>
      </c>
      <c r="M15" s="14">
        <v>6</v>
      </c>
      <c r="N15" s="8"/>
      <c r="O15" s="14"/>
      <c r="P15" s="15">
        <f>IF(COUNT(E15,G15,I15,K15,M15,O15)=0,"",SUM(E15,G15,I15,K15,M15,O15))</f>
      </c>
      <c r="Q15" s="16">
        <v>40</v>
      </c>
      <c r="R15" s="17">
        <f>IF(OR(P15="",Q15=""),"",P15-Q15)</f>
      </c>
    </row>
    <row r="16" spans="1:18" x14ac:dyDescent="0.25">
      <c r="A16" s="8" t="s">
        <v>35</v>
      </c>
      <c r="B16" s="8" t="s">
        <v>36</v>
      </c>
      <c r="C16" s="8" t="s">
        <v>19</v>
      </c>
      <c r="D16" s="8" t="s">
        <v>37</v>
      </c>
      <c r="E16" s="14">
        <v>8</v>
      </c>
      <c r="F16" s="8" t="s">
        <v>37</v>
      </c>
      <c r="G16" s="14">
        <v>8</v>
      </c>
      <c r="H16" s="8" t="s">
        <v>37</v>
      </c>
      <c r="I16" s="14">
        <v>8</v>
      </c>
      <c r="J16" s="8" t="s">
        <v>37</v>
      </c>
      <c r="K16" s="14">
        <v>8</v>
      </c>
      <c r="L16" s="8" t="s">
        <v>37</v>
      </c>
      <c r="M16" s="14">
        <v>6</v>
      </c>
      <c r="N16" s="8"/>
      <c r="O16" s="14"/>
      <c r="P16" s="15">
        <f>IF(COUNT(E16,G16,I16,K16,M16,O16)=0,"",SUM(E16,G16,I16,K16,M16,O16))</f>
      </c>
      <c r="Q16" s="16">
        <v>40</v>
      </c>
      <c r="R16" s="17">
        <f>IF(OR(P16="",Q16=""),"",P16-Q16)</f>
      </c>
    </row>
    <row r="17" spans="1:18" x14ac:dyDescent="0.25">
      <c r="A17" s="8" t="s">
        <v>38</v>
      </c>
      <c r="B17" s="8" t="s">
        <v>22</v>
      </c>
      <c r="C17" s="8" t="s">
        <v>19</v>
      </c>
      <c r="D17" s="8" t="s">
        <v>39</v>
      </c>
      <c r="E17" s="14">
        <v>8</v>
      </c>
      <c r="F17" s="8" t="s">
        <v>20</v>
      </c>
      <c r="G17" s="14">
        <v>9</v>
      </c>
      <c r="H17" s="8" t="s">
        <v>20</v>
      </c>
      <c r="I17" s="14">
        <v>9</v>
      </c>
      <c r="J17" s="8" t="s">
        <v>20</v>
      </c>
      <c r="K17" s="14">
        <v>9</v>
      </c>
      <c r="L17" s="8" t="s">
        <v>20</v>
      </c>
      <c r="M17" s="14">
        <v>6</v>
      </c>
      <c r="N17" s="8"/>
      <c r="O17" s="14"/>
      <c r="P17" s="15">
        <f>IF(COUNT(E17,G17,I17,K17,M17,O17)=0,"",SUM(E17,G17,I17,K17,M17,O17))</f>
      </c>
      <c r="Q17" s="16">
        <v>40</v>
      </c>
      <c r="R17" s="17">
        <f>IF(OR(P17="",Q17=""),"",P17-Q17)</f>
      </c>
    </row>
    <row r="18" spans="1:18" x14ac:dyDescent="0.25">
      <c r="A18" s="8"/>
      <c r="B18" s="8"/>
      <c r="C18" s="8"/>
      <c r="D18" s="8"/>
      <c r="E18" s="14"/>
      <c r="F18" s="8"/>
      <c r="G18" s="14"/>
      <c r="H18" s="8"/>
      <c r="I18" s="14"/>
      <c r="J18" s="8"/>
      <c r="K18" s="14"/>
      <c r="L18" s="8"/>
      <c r="M18" s="14"/>
      <c r="N18" s="8"/>
      <c r="O18" s="14"/>
      <c r="P18" s="15">
        <f>IF(COUNT(E18,G18,I18,K18,M18,O18)=0,"",SUM(E18,G18,I18,K18,M18,O18))</f>
      </c>
      <c r="Q18" s="16"/>
      <c r="R18" s="17">
        <f>IF(OR(P18="",Q18=""),"",P18-Q18)</f>
      </c>
    </row>
    <row r="19" spans="1:18" x14ac:dyDescent="0.25">
      <c r="A19" s="8"/>
      <c r="B19" s="8"/>
      <c r="C19" s="8"/>
      <c r="D19" s="8"/>
      <c r="E19" s="14"/>
      <c r="F19" s="8"/>
      <c r="G19" s="14"/>
      <c r="H19" s="8"/>
      <c r="I19" s="14"/>
      <c r="J19" s="8"/>
      <c r="K19" s="14"/>
      <c r="L19" s="8"/>
      <c r="M19" s="14"/>
      <c r="N19" s="8"/>
      <c r="O19" s="14"/>
      <c r="P19" s="15">
        <f>IF(COUNT(E19,G19,I19,K19,M19,O19)=0,"",SUM(E19,G19,I19,K19,M19,O19))</f>
      </c>
      <c r="Q19" s="16"/>
      <c r="R19" s="17">
        <f>IF(OR(P19="",Q19=""),"",P19-Q19)</f>
      </c>
    </row>
    <row r="20" spans="1:18" x14ac:dyDescent="0.25">
      <c r="A20" s="8"/>
      <c r="B20" s="8"/>
      <c r="C20" s="8"/>
      <c r="D20" s="8"/>
      <c r="E20" s="14"/>
      <c r="F20" s="8"/>
      <c r="G20" s="14"/>
      <c r="H20" s="8"/>
      <c r="I20" s="14"/>
      <c r="J20" s="8"/>
      <c r="K20" s="14"/>
      <c r="L20" s="8"/>
      <c r="M20" s="14"/>
      <c r="N20" s="8"/>
      <c r="O20" s="14"/>
      <c r="P20" s="15">
        <f>IF(COUNT(E20,G20,I20,K20,M20,O20)=0,"",SUM(E20,G20,I20,K20,M20,O20))</f>
      </c>
      <c r="Q20" s="16"/>
      <c r="R20" s="17">
        <f>IF(OR(P20="",Q20=""),"",P20-Q20)</f>
      </c>
    </row>
    <row r="21" spans="1:18" x14ac:dyDescent="0.25">
      <c r="A21" s="8"/>
      <c r="B21" s="8"/>
      <c r="C21" s="8"/>
      <c r="D21" s="8"/>
      <c r="E21" s="14"/>
      <c r="F21" s="8"/>
      <c r="G21" s="14"/>
      <c r="H21" s="8"/>
      <c r="I21" s="14"/>
      <c r="J21" s="8"/>
      <c r="K21" s="14"/>
      <c r="L21" s="8"/>
      <c r="M21" s="14"/>
      <c r="N21" s="8"/>
      <c r="O21" s="14"/>
      <c r="P21" s="15">
        <f>IF(COUNT(E21,G21,I21,K21,M21,O21)=0,"",SUM(E21,G21,I21,K21,M21,O21))</f>
      </c>
      <c r="Q21" s="16"/>
      <c r="R21" s="17">
        <f>IF(OR(P21="",Q21=""),"",P21-Q21)</f>
      </c>
    </row>
    <row r="22" spans="1:18" x14ac:dyDescent="0.25">
      <c r="A22" s="8"/>
      <c r="B22" s="8"/>
      <c r="C22" s="8"/>
      <c r="D22" s="8"/>
      <c r="E22" s="14"/>
      <c r="F22" s="8"/>
      <c r="G22" s="14"/>
      <c r="H22" s="8"/>
      <c r="I22" s="14"/>
      <c r="J22" s="8"/>
      <c r="K22" s="14"/>
      <c r="L22" s="8"/>
      <c r="M22" s="14"/>
      <c r="N22" s="8"/>
      <c r="O22" s="14"/>
      <c r="P22" s="15">
        <f>IF(COUNT(E22,G22,I22,K22,M22,O22)=0,"",SUM(E22,G22,I22,K22,M22,O22))</f>
      </c>
      <c r="Q22" s="16"/>
      <c r="R22" s="17">
        <f>IF(OR(P22="",Q22=""),"",P22-Q22)</f>
      </c>
    </row>
    <row r="23" spans="1:18" x14ac:dyDescent="0.25">
      <c r="A23" s="8"/>
      <c r="B23" s="8"/>
      <c r="C23" s="8"/>
      <c r="D23" s="8"/>
      <c r="E23" s="14"/>
      <c r="F23" s="8"/>
      <c r="G23" s="14"/>
      <c r="H23" s="8"/>
      <c r="I23" s="14"/>
      <c r="J23" s="8"/>
      <c r="K23" s="14"/>
      <c r="L23" s="8"/>
      <c r="M23" s="14"/>
      <c r="N23" s="8"/>
      <c r="O23" s="14"/>
      <c r="P23" s="15">
        <f>IF(COUNT(E23,G23,I23,K23,M23,O23)=0,"",SUM(E23,G23,I23,K23,M23,O23))</f>
      </c>
      <c r="Q23" s="16"/>
      <c r="R23" s="17">
        <f>IF(OR(P23="",Q23=""),"",P23-Q23)</f>
      </c>
    </row>
    <row r="24" spans="1:18" x14ac:dyDescent="0.25">
      <c r="A24" s="8"/>
      <c r="B24" s="8"/>
      <c r="C24" s="8"/>
      <c r="D24" s="8"/>
      <c r="E24" s="14"/>
      <c r="F24" s="8"/>
      <c r="G24" s="14"/>
      <c r="H24" s="8"/>
      <c r="I24" s="14"/>
      <c r="J24" s="8"/>
      <c r="K24" s="14"/>
      <c r="L24" s="8"/>
      <c r="M24" s="14"/>
      <c r="N24" s="8"/>
      <c r="O24" s="14"/>
      <c r="P24" s="15">
        <f>IF(COUNT(E24,G24,I24,K24,M24,O24)=0,"",SUM(E24,G24,I24,K24,M24,O24))</f>
      </c>
      <c r="Q24" s="16"/>
      <c r="R24" s="17">
        <f>IF(OR(P24="",Q24=""),"",P24-Q24)</f>
      </c>
    </row>
    <row r="25" spans="1:18" x14ac:dyDescent="0.25">
      <c r="A25" s="8"/>
      <c r="B25" s="8"/>
      <c r="C25" s="8"/>
      <c r="D25" s="8"/>
      <c r="E25" s="14"/>
      <c r="F25" s="8"/>
      <c r="G25" s="14"/>
      <c r="H25" s="8"/>
      <c r="I25" s="14"/>
      <c r="J25" s="8"/>
      <c r="K25" s="14"/>
      <c r="L25" s="8"/>
      <c r="M25" s="14"/>
      <c r="N25" s="8"/>
      <c r="O25" s="14"/>
      <c r="P25" s="15">
        <f>IF(COUNT(E25,G25,I25,K25,M25,O25)=0,"",SUM(E25,G25,I25,K25,M25,O25))</f>
      </c>
      <c r="Q25" s="16"/>
      <c r="R25" s="17">
        <f>IF(OR(P25="",Q25=""),"",P25-Q25)</f>
      </c>
    </row>
    <row r="26" spans="1:18" x14ac:dyDescent="0.25">
      <c r="A26" s="8"/>
      <c r="B26" s="8"/>
      <c r="C26" s="8"/>
      <c r="D26" s="8"/>
      <c r="E26" s="14"/>
      <c r="F26" s="8"/>
      <c r="G26" s="14"/>
      <c r="H26" s="8"/>
      <c r="I26" s="14"/>
      <c r="J26" s="8"/>
      <c r="K26" s="14"/>
      <c r="L26" s="8"/>
      <c r="M26" s="14"/>
      <c r="N26" s="8"/>
      <c r="O26" s="14"/>
      <c r="P26" s="15">
        <f>IF(COUNT(E26,G26,I26,K26,M26,O26)=0,"",SUM(E26,G26,I26,K26,M26,O26))</f>
      </c>
      <c r="Q26" s="16"/>
      <c r="R26" s="17">
        <f>IF(OR(P26="",Q26=""),"",P26-Q26)</f>
      </c>
    </row>
    <row r="27" spans="1:18" x14ac:dyDescent="0.25">
      <c r="A27" s="8"/>
      <c r="B27" s="8"/>
      <c r="C27" s="8"/>
      <c r="D27" s="8"/>
      <c r="E27" s="14"/>
      <c r="F27" s="8"/>
      <c r="G27" s="14"/>
      <c r="H27" s="8"/>
      <c r="I27" s="14"/>
      <c r="J27" s="8"/>
      <c r="K27" s="14"/>
      <c r="L27" s="8"/>
      <c r="M27" s="14"/>
      <c r="N27" s="8"/>
      <c r="O27" s="14"/>
      <c r="P27" s="15">
        <f>IF(COUNT(E27,G27,I27,K27,M27,O27)=0,"",SUM(E27,G27,I27,K27,M27,O27))</f>
      </c>
      <c r="Q27" s="16"/>
      <c r="R27" s="17">
        <f>IF(OR(P27="",Q27=""),"",P27-Q27)</f>
      </c>
    </row>
    <row r="28" spans="1:18" x14ac:dyDescent="0.25">
      <c r="A28" s="8"/>
      <c r="B28" s="8"/>
      <c r="C28" s="8"/>
      <c r="D28" s="8"/>
      <c r="E28" s="14"/>
      <c r="F28" s="8"/>
      <c r="G28" s="14"/>
      <c r="H28" s="8"/>
      <c r="I28" s="14"/>
      <c r="J28" s="8"/>
      <c r="K28" s="14"/>
      <c r="L28" s="8"/>
      <c r="M28" s="14"/>
      <c r="N28" s="8"/>
      <c r="O28" s="14"/>
      <c r="P28" s="15">
        <f>IF(COUNT(E28,G28,I28,K28,M28,O28)=0,"",SUM(E28,G28,I28,K28,M28,O28))</f>
      </c>
      <c r="Q28" s="16"/>
      <c r="R28" s="17">
        <f>IF(OR(P28="",Q28=""),"",P28-Q28)</f>
      </c>
    </row>
    <row r="29" spans="1:18" x14ac:dyDescent="0.25">
      <c r="A29" s="8"/>
      <c r="B29" s="8"/>
      <c r="C29" s="8"/>
      <c r="D29" s="8"/>
      <c r="E29" s="14"/>
      <c r="F29" s="8"/>
      <c r="G29" s="14"/>
      <c r="H29" s="8"/>
      <c r="I29" s="14"/>
      <c r="J29" s="8"/>
      <c r="K29" s="14"/>
      <c r="L29" s="8"/>
      <c r="M29" s="14"/>
      <c r="N29" s="8"/>
      <c r="O29" s="14"/>
      <c r="P29" s="15">
        <f>IF(COUNT(E29,G29,I29,K29,M29,O29)=0,"",SUM(E29,G29,I29,K29,M29,O29))</f>
      </c>
      <c r="Q29" s="16"/>
      <c r="R29" s="17">
        <f>IF(OR(P29="",Q29=""),"",P29-Q29)</f>
      </c>
    </row>
    <row r="30" spans="1:18" x14ac:dyDescent="0.25">
      <c r="A30" s="8"/>
      <c r="B30" s="8"/>
      <c r="C30" s="8"/>
      <c r="D30" s="8"/>
      <c r="E30" s="14"/>
      <c r="F30" s="8"/>
      <c r="G30" s="14"/>
      <c r="H30" s="8"/>
      <c r="I30" s="14"/>
      <c r="J30" s="8"/>
      <c r="K30" s="14"/>
      <c r="L30" s="8"/>
      <c r="M30" s="14"/>
      <c r="N30" s="8"/>
      <c r="O30" s="14"/>
      <c r="P30" s="15">
        <f>IF(COUNT(E30,G30,I30,K30,M30,O30)=0,"",SUM(E30,G30,I30,K30,M30,O30))</f>
      </c>
      <c r="Q30" s="16"/>
      <c r="R30" s="17">
        <f>IF(OR(P30="",Q30=""),"",P30-Q30)</f>
      </c>
    </row>
    <row r="31" spans="1:18" x14ac:dyDescent="0.25">
      <c r="A31" s="8"/>
      <c r="B31" s="8"/>
      <c r="C31" s="8"/>
      <c r="D31" s="8"/>
      <c r="E31" s="14"/>
      <c r="F31" s="8"/>
      <c r="G31" s="14"/>
      <c r="H31" s="8"/>
      <c r="I31" s="14"/>
      <c r="J31" s="8"/>
      <c r="K31" s="14"/>
      <c r="L31" s="8"/>
      <c r="M31" s="14"/>
      <c r="N31" s="8"/>
      <c r="O31" s="14"/>
      <c r="P31" s="15">
        <f>IF(COUNT(E31,G31,I31,K31,M31,O31)=0,"",SUM(E31,G31,I31,K31,M31,O31))</f>
      </c>
      <c r="Q31" s="16"/>
      <c r="R31" s="17">
        <f>IF(OR(P31="",Q31=""),"",P31-Q31)</f>
      </c>
    </row>
    <row r="32" spans="1:18" x14ac:dyDescent="0.25">
      <c r="A32" s="8"/>
      <c r="B32" s="8"/>
      <c r="C32" s="8"/>
      <c r="D32" s="8"/>
      <c r="E32" s="14"/>
      <c r="F32" s="8"/>
      <c r="G32" s="14"/>
      <c r="H32" s="8"/>
      <c r="I32" s="14"/>
      <c r="J32" s="8"/>
      <c r="K32" s="14"/>
      <c r="L32" s="8"/>
      <c r="M32" s="14"/>
      <c r="N32" s="8"/>
      <c r="O32" s="14"/>
      <c r="P32" s="15">
        <f>IF(COUNT(E32,G32,I32,K32,M32,O32)=0,"",SUM(E32,G32,I32,K32,M32,O32))</f>
      </c>
      <c r="Q32" s="16"/>
      <c r="R32" s="17">
        <f>IF(OR(P32="",Q32=""),"",P32-Q32)</f>
      </c>
    </row>
    <row r="33" spans="1:18" x14ac:dyDescent="0.25">
      <c r="A33" s="8"/>
      <c r="B33" s="8"/>
      <c r="C33" s="8"/>
      <c r="D33" s="8"/>
      <c r="E33" s="14"/>
      <c r="F33" s="8"/>
      <c r="G33" s="14"/>
      <c r="H33" s="8"/>
      <c r="I33" s="14"/>
      <c r="J33" s="8"/>
      <c r="K33" s="14"/>
      <c r="L33" s="8"/>
      <c r="M33" s="14"/>
      <c r="N33" s="8"/>
      <c r="O33" s="14"/>
      <c r="P33" s="15">
        <f>IF(COUNT(E33,G33,I33,K33,M33,O33)=0,"",SUM(E33,G33,I33,K33,M33,O33))</f>
      </c>
      <c r="Q33" s="16"/>
      <c r="R33" s="17">
        <f>IF(OR(P33="",Q33=""),"",P33-Q33)</f>
      </c>
    </row>
    <row r="34" spans="1:18" x14ac:dyDescent="0.25">
      <c r="A34" s="8"/>
      <c r="B34" s="8"/>
      <c r="C34" s="8"/>
      <c r="D34" s="8"/>
      <c r="E34" s="14"/>
      <c r="F34" s="8"/>
      <c r="G34" s="14"/>
      <c r="H34" s="8"/>
      <c r="I34" s="14"/>
      <c r="J34" s="8"/>
      <c r="K34" s="14"/>
      <c r="L34" s="8"/>
      <c r="M34" s="14"/>
      <c r="N34" s="8"/>
      <c r="O34" s="14"/>
      <c r="P34" s="15">
        <f>IF(COUNT(E34,G34,I34,K34,M34,O34)=0,"",SUM(E34,G34,I34,K34,M34,O34))</f>
      </c>
      <c r="Q34" s="16"/>
      <c r="R34" s="17">
        <f>IF(OR(P34="",Q34=""),"",P34-Q34)</f>
      </c>
    </row>
    <row r="35" spans="1:17" x14ac:dyDescent="0.25">
      <c r="A35" s="18" t="s">
        <v>40</v>
      </c>
      <c r="B35" s="18"/>
      <c r="C35" s="18"/>
      <c r="E35" s="19">
        <f>SUM(E10:E34)</f>
      </c>
      <c r="G35" s="19">
        <f>SUM(G10:G34)</f>
      </c>
      <c r="I35" s="19">
        <f>SUM(I10:I34)</f>
      </c>
      <c r="K35" s="19">
        <f>SUM(K10:K34)</f>
      </c>
      <c r="M35" s="19">
        <f>SUM(M10:M34)</f>
      </c>
      <c r="O35" s="19">
        <f>SUM(O10:O34)</f>
      </c>
      <c r="P35" s="19">
        <f>SUM(P10:P34)</f>
      </c>
      <c r="Q35" s="19">
        <f>SUM(Q10:Q34)</f>
      </c>
    </row>
    <row r="36" ht="28" customHeight="1" spans="1:14" x14ac:dyDescent="0.25">
      <c r="A36" s="20" t="s">
        <v>41</v>
      </c>
      <c r="B36" s="20"/>
      <c r="C36" s="20"/>
      <c r="D36" s="21">
        <f>COUNTA(D10:D34)-COUNTIF(D10:D34,Stammdaten!$A$22)-COUNTIF(D10:D34,Stammdaten!$A$23)-COUNTIF(D10:D34,Stammdaten!$A$24)-COUNTIF(D10:D34,Stammdaten!$A$25)</f>
      </c>
      <c r="F36" s="21">
        <f>COUNTA(F10:F34)-COUNTIF(F10:F34,Stammdaten!$A$22)-COUNTIF(F10:F34,Stammdaten!$A$23)-COUNTIF(F10:F34,Stammdaten!$A$24)-COUNTIF(F10:F34,Stammdaten!$A$25)</f>
      </c>
      <c r="H36" s="21">
        <f>COUNTA(H10:H34)-COUNTIF(H10:H34,Stammdaten!$A$22)-COUNTIF(H10:H34,Stammdaten!$A$23)-COUNTIF(H10:H34,Stammdaten!$A$24)-COUNTIF(H10:H34,Stammdaten!$A$25)</f>
      </c>
      <c r="J36" s="21">
        <f>COUNTA(J10:J34)-COUNTIF(J10:J34,Stammdaten!$A$22)-COUNTIF(J10:J34,Stammdaten!$A$23)-COUNTIF(J10:J34,Stammdaten!$A$24)-COUNTIF(J10:J34,Stammdaten!$A$25)</f>
      </c>
      <c r="L36" s="21">
        <f>COUNTA(L10:L34)-COUNTIF(L10:L34,Stammdaten!$A$22)-COUNTIF(L10:L34,Stammdaten!$A$23)-COUNTIF(L10:L34,Stammdaten!$A$24)-COUNTIF(L10:L34,Stammdaten!$A$25)</f>
      </c>
      <c r="N36" s="21">
        <f>COUNTA(N10:N34)-COUNTIF(N10:N34,Stammdaten!$A$22)-COUNTIF(N10:N34,Stammdaten!$A$23)-COUNTIF(N10:N34,Stammdaten!$A$24)-COUNTIF(N10:N34,Stammdaten!$A$25)</f>
      </c>
    </row>
    <row r="38" spans="1:18" x14ac:dyDescent="0.25">
      <c r="A38" s="22" t="s">
        <v>42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ht="30" customHeight="1" spans="1:18" x14ac:dyDescent="0.25">
      <c r="A39" s="13" t="s">
        <v>43</v>
      </c>
      <c r="B39" s="13"/>
      <c r="C39" s="13"/>
      <c r="D39" s="13" t="s">
        <v>44</v>
      </c>
      <c r="E39" s="13" t="s">
        <v>13</v>
      </c>
      <c r="F39" s="13" t="s">
        <v>44</v>
      </c>
      <c r="G39" s="13" t="s">
        <v>13</v>
      </c>
      <c r="H39" s="13" t="s">
        <v>44</v>
      </c>
      <c r="I39" s="13" t="s">
        <v>13</v>
      </c>
      <c r="J39" s="13" t="s">
        <v>44</v>
      </c>
      <c r="K39" s="13" t="s">
        <v>13</v>
      </c>
      <c r="L39" s="13" t="s">
        <v>44</v>
      </c>
      <c r="M39" s="13" t="s">
        <v>13</v>
      </c>
      <c r="N39" s="13" t="s">
        <v>44</v>
      </c>
      <c r="O39" s="13" t="s">
        <v>13</v>
      </c>
      <c r="P39" s="13" t="s">
        <v>45</v>
      </c>
      <c r="Q39" s="13" t="s">
        <v>46</v>
      </c>
      <c r="R39" s="13" t="s">
        <v>47</v>
      </c>
    </row>
    <row r="40" spans="1:17" x14ac:dyDescent="0.25">
      <c r="A40" s="23">
        <f>IF(Stammdaten!$A$6="","",Stammdaten!$A$6)</f>
      </c>
      <c r="B40" s="23"/>
      <c r="C40" s="23"/>
      <c r="D40" s="24">
        <f>IF($A40="","",COUNTIF(D$10:D$34,$A40))</f>
      </c>
      <c r="E40" s="25">
        <f>IF($A40="","",SUMIF(D$10:D$34,$A40,E$10:E$34))</f>
      </c>
      <c r="F40" s="24">
        <f>IF($A40="","",COUNTIF(F$10:F$34,$A40))</f>
      </c>
      <c r="G40" s="25">
        <f>IF($A40="","",SUMIF(F$10:F$34,$A40,G$10:G$34))</f>
      </c>
      <c r="H40" s="24">
        <f>IF($A40="","",COUNTIF(H$10:H$34,$A40))</f>
      </c>
      <c r="I40" s="25">
        <f>IF($A40="","",SUMIF(H$10:H$34,$A40,I$10:I$34))</f>
      </c>
      <c r="J40" s="24">
        <f>IF($A40="","",COUNTIF(J$10:J$34,$A40))</f>
      </c>
      <c r="K40" s="25">
        <f>IF($A40="","",SUMIF(J$10:J$34,$A40,K$10:K$34))</f>
      </c>
      <c r="L40" s="24">
        <f>IF($A40="","",COUNTIF(L$10:L$34,$A40))</f>
      </c>
      <c r="M40" s="25">
        <f>IF($A40="","",SUMIF(L$10:L$34,$A40,M$10:M$34))</f>
      </c>
      <c r="N40" s="24">
        <f>IF($A40="","",COUNTIF(N$10:N$34,$A40))</f>
      </c>
      <c r="O40" s="25">
        <f>IF($A40="","",SUMIF(N$10:N$34,$A40,O$10:O$34))</f>
      </c>
      <c r="P40" s="25">
        <f>IF($A40="","",SUM(E40,G40,I40,K40,M40,O40))</f>
      </c>
      <c r="Q40" s="24">
        <f>IF($A40="","",SUM(D40,F40,H40,J40,L40,N40))</f>
      </c>
    </row>
    <row r="41" spans="1:17" x14ac:dyDescent="0.25">
      <c r="A41" s="23">
        <f>IF(Stammdaten!$A$7="","",Stammdaten!$A$7)</f>
      </c>
      <c r="B41" s="23"/>
      <c r="C41" s="23"/>
      <c r="D41" s="24">
        <f>IF($A41="","",COUNTIF(D$10:D$34,$A41))</f>
      </c>
      <c r="E41" s="25">
        <f>IF($A41="","",SUMIF(D$10:D$34,$A41,E$10:E$34))</f>
      </c>
      <c r="F41" s="24">
        <f>IF($A41="","",COUNTIF(F$10:F$34,$A41))</f>
      </c>
      <c r="G41" s="25">
        <f>IF($A41="","",SUMIF(F$10:F$34,$A41,G$10:G$34))</f>
      </c>
      <c r="H41" s="24">
        <f>IF($A41="","",COUNTIF(H$10:H$34,$A41))</f>
      </c>
      <c r="I41" s="25">
        <f>IF($A41="","",SUMIF(H$10:H$34,$A41,I$10:I$34))</f>
      </c>
      <c r="J41" s="24">
        <f>IF($A41="","",COUNTIF(J$10:J$34,$A41))</f>
      </c>
      <c r="K41" s="25">
        <f>IF($A41="","",SUMIF(J$10:J$34,$A41,K$10:K$34))</f>
      </c>
      <c r="L41" s="24">
        <f>IF($A41="","",COUNTIF(L$10:L$34,$A41))</f>
      </c>
      <c r="M41" s="25">
        <f>IF($A41="","",SUMIF(L$10:L$34,$A41,M$10:M$34))</f>
      </c>
      <c r="N41" s="24">
        <f>IF($A41="","",COUNTIF(N$10:N$34,$A41))</f>
      </c>
      <c r="O41" s="25">
        <f>IF($A41="","",SUMIF(N$10:N$34,$A41,O$10:O$34))</f>
      </c>
      <c r="P41" s="25">
        <f>IF($A41="","",SUM(E41,G41,I41,K41,M41,O41))</f>
      </c>
      <c r="Q41" s="24">
        <f>IF($A41="","",SUM(D41,F41,H41,J41,L41,N41))</f>
      </c>
    </row>
    <row r="42" spans="1:17" x14ac:dyDescent="0.25">
      <c r="A42" s="23">
        <f>IF(Stammdaten!$A$8="","",Stammdaten!$A$8)</f>
      </c>
      <c r="B42" s="23"/>
      <c r="C42" s="23"/>
      <c r="D42" s="24">
        <f>IF($A42="","",COUNTIF(D$10:D$34,$A42))</f>
      </c>
      <c r="E42" s="25">
        <f>IF($A42="","",SUMIF(D$10:D$34,$A42,E$10:E$34))</f>
      </c>
      <c r="F42" s="24">
        <f>IF($A42="","",COUNTIF(F$10:F$34,$A42))</f>
      </c>
      <c r="G42" s="25">
        <f>IF($A42="","",SUMIF(F$10:F$34,$A42,G$10:G$34))</f>
      </c>
      <c r="H42" s="24">
        <f>IF($A42="","",COUNTIF(H$10:H$34,$A42))</f>
      </c>
      <c r="I42" s="25">
        <f>IF($A42="","",SUMIF(H$10:H$34,$A42,I$10:I$34))</f>
      </c>
      <c r="J42" s="24">
        <f>IF($A42="","",COUNTIF(J$10:J$34,$A42))</f>
      </c>
      <c r="K42" s="25">
        <f>IF($A42="","",SUMIF(J$10:J$34,$A42,K$10:K$34))</f>
      </c>
      <c r="L42" s="24">
        <f>IF($A42="","",COUNTIF(L$10:L$34,$A42))</f>
      </c>
      <c r="M42" s="25">
        <f>IF($A42="","",SUMIF(L$10:L$34,$A42,M$10:M$34))</f>
      </c>
      <c r="N42" s="24">
        <f>IF($A42="","",COUNTIF(N$10:N$34,$A42))</f>
      </c>
      <c r="O42" s="25">
        <f>IF($A42="","",SUMIF(N$10:N$34,$A42,O$10:O$34))</f>
      </c>
      <c r="P42" s="25">
        <f>IF($A42="","",SUM(E42,G42,I42,K42,M42,O42))</f>
      </c>
      <c r="Q42" s="24">
        <f>IF($A42="","",SUM(D42,F42,H42,J42,L42,N42))</f>
      </c>
    </row>
    <row r="43" spans="1:17" x14ac:dyDescent="0.25">
      <c r="A43" s="23">
        <f>IF(Stammdaten!$A$9="","",Stammdaten!$A$9)</f>
      </c>
      <c r="B43" s="23"/>
      <c r="C43" s="23"/>
      <c r="D43" s="24">
        <f>IF($A43="","",COUNTIF(D$10:D$34,$A43))</f>
      </c>
      <c r="E43" s="25">
        <f>IF($A43="","",SUMIF(D$10:D$34,$A43,E$10:E$34))</f>
      </c>
      <c r="F43" s="24">
        <f>IF($A43="","",COUNTIF(F$10:F$34,$A43))</f>
      </c>
      <c r="G43" s="25">
        <f>IF($A43="","",SUMIF(F$10:F$34,$A43,G$10:G$34))</f>
      </c>
      <c r="H43" s="24">
        <f>IF($A43="","",COUNTIF(H$10:H$34,$A43))</f>
      </c>
      <c r="I43" s="25">
        <f>IF($A43="","",SUMIF(H$10:H$34,$A43,I$10:I$34))</f>
      </c>
      <c r="J43" s="24">
        <f>IF($A43="","",COUNTIF(J$10:J$34,$A43))</f>
      </c>
      <c r="K43" s="25">
        <f>IF($A43="","",SUMIF(J$10:J$34,$A43,K$10:K$34))</f>
      </c>
      <c r="L43" s="24">
        <f>IF($A43="","",COUNTIF(L$10:L$34,$A43))</f>
      </c>
      <c r="M43" s="25">
        <f>IF($A43="","",SUMIF(L$10:L$34,$A43,M$10:M$34))</f>
      </c>
      <c r="N43" s="24">
        <f>IF($A43="","",COUNTIF(N$10:N$34,$A43))</f>
      </c>
      <c r="O43" s="25">
        <f>IF($A43="","",SUMIF(N$10:N$34,$A43,O$10:O$34))</f>
      </c>
      <c r="P43" s="25">
        <f>IF($A43="","",SUM(E43,G43,I43,K43,M43,O43))</f>
      </c>
      <c r="Q43" s="24">
        <f>IF($A43="","",SUM(D43,F43,H43,J43,L43,N43))</f>
      </c>
    </row>
    <row r="44" spans="1:17" x14ac:dyDescent="0.25">
      <c r="A44" s="23">
        <f>IF(Stammdaten!$A$10="","",Stammdaten!$A$10)</f>
      </c>
      <c r="B44" s="23"/>
      <c r="C44" s="23"/>
      <c r="D44" s="24">
        <f>IF($A44="","",COUNTIF(D$10:D$34,$A44))</f>
      </c>
      <c r="E44" s="25">
        <f>IF($A44="","",SUMIF(D$10:D$34,$A44,E$10:E$34))</f>
      </c>
      <c r="F44" s="24">
        <f>IF($A44="","",COUNTIF(F$10:F$34,$A44))</f>
      </c>
      <c r="G44" s="25">
        <f>IF($A44="","",SUMIF(F$10:F$34,$A44,G$10:G$34))</f>
      </c>
      <c r="H44" s="24">
        <f>IF($A44="","",COUNTIF(H$10:H$34,$A44))</f>
      </c>
      <c r="I44" s="25">
        <f>IF($A44="","",SUMIF(H$10:H$34,$A44,I$10:I$34))</f>
      </c>
      <c r="J44" s="24">
        <f>IF($A44="","",COUNTIF(J$10:J$34,$A44))</f>
      </c>
      <c r="K44" s="25">
        <f>IF($A44="","",SUMIF(J$10:J$34,$A44,K$10:K$34))</f>
      </c>
      <c r="L44" s="24">
        <f>IF($A44="","",COUNTIF(L$10:L$34,$A44))</f>
      </c>
      <c r="M44" s="25">
        <f>IF($A44="","",SUMIF(L$10:L$34,$A44,M$10:M$34))</f>
      </c>
      <c r="N44" s="24">
        <f>IF($A44="","",COUNTIF(N$10:N$34,$A44))</f>
      </c>
      <c r="O44" s="25">
        <f>IF($A44="","",SUMIF(N$10:N$34,$A44,O$10:O$34))</f>
      </c>
      <c r="P44" s="25">
        <f>IF($A44="","",SUM(E44,G44,I44,K44,M44,O44))</f>
      </c>
      <c r="Q44" s="24">
        <f>IF($A44="","",SUM(D44,F44,H44,J44,L44,N44))</f>
      </c>
    </row>
    <row r="45" spans="1:17" x14ac:dyDescent="0.25">
      <c r="A45" s="23">
        <f>IF(Stammdaten!$A$11="","",Stammdaten!$A$11)</f>
      </c>
      <c r="B45" s="23"/>
      <c r="C45" s="23"/>
      <c r="D45" s="24">
        <f>IF($A45="","",COUNTIF(D$10:D$34,$A45))</f>
      </c>
      <c r="E45" s="25">
        <f>IF($A45="","",SUMIF(D$10:D$34,$A45,E$10:E$34))</f>
      </c>
      <c r="F45" s="24">
        <f>IF($A45="","",COUNTIF(F$10:F$34,$A45))</f>
      </c>
      <c r="G45" s="25">
        <f>IF($A45="","",SUMIF(F$10:F$34,$A45,G$10:G$34))</f>
      </c>
      <c r="H45" s="24">
        <f>IF($A45="","",COUNTIF(H$10:H$34,$A45))</f>
      </c>
      <c r="I45" s="25">
        <f>IF($A45="","",SUMIF(H$10:H$34,$A45,I$10:I$34))</f>
      </c>
      <c r="J45" s="24">
        <f>IF($A45="","",COUNTIF(J$10:J$34,$A45))</f>
      </c>
      <c r="K45" s="25">
        <f>IF($A45="","",SUMIF(J$10:J$34,$A45,K$10:K$34))</f>
      </c>
      <c r="L45" s="24">
        <f>IF($A45="","",COUNTIF(L$10:L$34,$A45))</f>
      </c>
      <c r="M45" s="25">
        <f>IF($A45="","",SUMIF(L$10:L$34,$A45,M$10:M$34))</f>
      </c>
      <c r="N45" s="24">
        <f>IF($A45="","",COUNTIF(N$10:N$34,$A45))</f>
      </c>
      <c r="O45" s="25">
        <f>IF($A45="","",SUMIF(N$10:N$34,$A45,O$10:O$34))</f>
      </c>
      <c r="P45" s="25">
        <f>IF($A45="","",SUM(E45,G45,I45,K45,M45,O45))</f>
      </c>
      <c r="Q45" s="24">
        <f>IF($A45="","",SUM(D45,F45,H45,J45,L45,N45))</f>
      </c>
    </row>
    <row r="46" spans="1:17" x14ac:dyDescent="0.25">
      <c r="A46" s="23">
        <f>IF(Stammdaten!$A$12="","",Stammdaten!$A$12)</f>
      </c>
      <c r="B46" s="23"/>
      <c r="C46" s="23"/>
      <c r="D46" s="24">
        <f>IF($A46="","",COUNTIF(D$10:D$34,$A46))</f>
      </c>
      <c r="E46" s="25">
        <f>IF($A46="","",SUMIF(D$10:D$34,$A46,E$10:E$34))</f>
      </c>
      <c r="F46" s="24">
        <f>IF($A46="","",COUNTIF(F$10:F$34,$A46))</f>
      </c>
      <c r="G46" s="25">
        <f>IF($A46="","",SUMIF(F$10:F$34,$A46,G$10:G$34))</f>
      </c>
      <c r="H46" s="24">
        <f>IF($A46="","",COUNTIF(H$10:H$34,$A46))</f>
      </c>
      <c r="I46" s="25">
        <f>IF($A46="","",SUMIF(H$10:H$34,$A46,I$10:I$34))</f>
      </c>
      <c r="J46" s="24">
        <f>IF($A46="","",COUNTIF(J$10:J$34,$A46))</f>
      </c>
      <c r="K46" s="25">
        <f>IF($A46="","",SUMIF(J$10:J$34,$A46,K$10:K$34))</f>
      </c>
      <c r="L46" s="24">
        <f>IF($A46="","",COUNTIF(L$10:L$34,$A46))</f>
      </c>
      <c r="M46" s="25">
        <f>IF($A46="","",SUMIF(L$10:L$34,$A46,M$10:M$34))</f>
      </c>
      <c r="N46" s="24">
        <f>IF($A46="","",COUNTIF(N$10:N$34,$A46))</f>
      </c>
      <c r="O46" s="25">
        <f>IF($A46="","",SUMIF(N$10:N$34,$A46,O$10:O$34))</f>
      </c>
      <c r="P46" s="25">
        <f>IF($A46="","",SUM(E46,G46,I46,K46,M46,O46))</f>
      </c>
      <c r="Q46" s="24">
        <f>IF($A46="","",SUM(D46,F46,H46,J46,L46,N46))</f>
      </c>
    </row>
    <row r="47" spans="1:17" x14ac:dyDescent="0.25">
      <c r="A47" s="23">
        <f>IF(Stammdaten!$A$13="","",Stammdaten!$A$13)</f>
      </c>
      <c r="B47" s="23"/>
      <c r="C47" s="23"/>
      <c r="D47" s="24">
        <f>IF($A47="","",COUNTIF(D$10:D$34,$A47))</f>
      </c>
      <c r="E47" s="25">
        <f>IF($A47="","",SUMIF(D$10:D$34,$A47,E$10:E$34))</f>
      </c>
      <c r="F47" s="24">
        <f>IF($A47="","",COUNTIF(F$10:F$34,$A47))</f>
      </c>
      <c r="G47" s="25">
        <f>IF($A47="","",SUMIF(F$10:F$34,$A47,G$10:G$34))</f>
      </c>
      <c r="H47" s="24">
        <f>IF($A47="","",COUNTIF(H$10:H$34,$A47))</f>
      </c>
      <c r="I47" s="25">
        <f>IF($A47="","",SUMIF(H$10:H$34,$A47,I$10:I$34))</f>
      </c>
      <c r="J47" s="24">
        <f>IF($A47="","",COUNTIF(J$10:J$34,$A47))</f>
      </c>
      <c r="K47" s="25">
        <f>IF($A47="","",SUMIF(J$10:J$34,$A47,K$10:K$34))</f>
      </c>
      <c r="L47" s="24">
        <f>IF($A47="","",COUNTIF(L$10:L$34,$A47))</f>
      </c>
      <c r="M47" s="25">
        <f>IF($A47="","",SUMIF(L$10:L$34,$A47,M$10:M$34))</f>
      </c>
      <c r="N47" s="24">
        <f>IF($A47="","",COUNTIF(N$10:N$34,$A47))</f>
      </c>
      <c r="O47" s="25">
        <f>IF($A47="","",SUMIF(N$10:N$34,$A47,O$10:O$34))</f>
      </c>
      <c r="P47" s="25">
        <f>IF($A47="","",SUM(E47,G47,I47,K47,M47,O47))</f>
      </c>
      <c r="Q47" s="24">
        <f>IF($A47="","",SUM(D47,F47,H47,J47,L47,N47))</f>
      </c>
    </row>
    <row r="48" spans="1:17" x14ac:dyDescent="0.25">
      <c r="A48" s="23">
        <f>IF(Stammdaten!$A$14="","",Stammdaten!$A$14)</f>
      </c>
      <c r="B48" s="23"/>
      <c r="C48" s="23"/>
      <c r="D48" s="24">
        <f>IF($A48="","",COUNTIF(D$10:D$34,$A48))</f>
      </c>
      <c r="E48" s="25">
        <f>IF($A48="","",SUMIF(D$10:D$34,$A48,E$10:E$34))</f>
      </c>
      <c r="F48" s="24">
        <f>IF($A48="","",COUNTIF(F$10:F$34,$A48))</f>
      </c>
      <c r="G48" s="25">
        <f>IF($A48="","",SUMIF(F$10:F$34,$A48,G$10:G$34))</f>
      </c>
      <c r="H48" s="24">
        <f>IF($A48="","",COUNTIF(H$10:H$34,$A48))</f>
      </c>
      <c r="I48" s="25">
        <f>IF($A48="","",SUMIF(H$10:H$34,$A48,I$10:I$34))</f>
      </c>
      <c r="J48" s="24">
        <f>IF($A48="","",COUNTIF(J$10:J$34,$A48))</f>
      </c>
      <c r="K48" s="25">
        <f>IF($A48="","",SUMIF(J$10:J$34,$A48,K$10:K$34))</f>
      </c>
      <c r="L48" s="24">
        <f>IF($A48="","",COUNTIF(L$10:L$34,$A48))</f>
      </c>
      <c r="M48" s="25">
        <f>IF($A48="","",SUMIF(L$10:L$34,$A48,M$10:M$34))</f>
      </c>
      <c r="N48" s="24">
        <f>IF($A48="","",COUNTIF(N$10:N$34,$A48))</f>
      </c>
      <c r="O48" s="25">
        <f>IF($A48="","",SUMIF(N$10:N$34,$A48,O$10:O$34))</f>
      </c>
      <c r="P48" s="25">
        <f>IF($A48="","",SUM(E48,G48,I48,K48,M48,O48))</f>
      </c>
      <c r="Q48" s="24">
        <f>IF($A48="","",SUM(D48,F48,H48,J48,L48,N48))</f>
      </c>
    </row>
    <row r="49" spans="1:17" x14ac:dyDescent="0.25">
      <c r="A49" s="23">
        <f>IF(Stammdaten!$A$15="","",Stammdaten!$A$15)</f>
      </c>
      <c r="B49" s="23"/>
      <c r="C49" s="23"/>
      <c r="D49" s="24">
        <f>IF($A49="","",COUNTIF(D$10:D$34,$A49))</f>
      </c>
      <c r="E49" s="25">
        <f>IF($A49="","",SUMIF(D$10:D$34,$A49,E$10:E$34))</f>
      </c>
      <c r="F49" s="24">
        <f>IF($A49="","",COUNTIF(F$10:F$34,$A49))</f>
      </c>
      <c r="G49" s="25">
        <f>IF($A49="","",SUMIF(F$10:F$34,$A49,G$10:G$34))</f>
      </c>
      <c r="H49" s="24">
        <f>IF($A49="","",COUNTIF(H$10:H$34,$A49))</f>
      </c>
      <c r="I49" s="25">
        <f>IF($A49="","",SUMIF(H$10:H$34,$A49,I$10:I$34))</f>
      </c>
      <c r="J49" s="24">
        <f>IF($A49="","",COUNTIF(J$10:J$34,$A49))</f>
      </c>
      <c r="K49" s="25">
        <f>IF($A49="","",SUMIF(J$10:J$34,$A49,K$10:K$34))</f>
      </c>
      <c r="L49" s="24">
        <f>IF($A49="","",COUNTIF(L$10:L$34,$A49))</f>
      </c>
      <c r="M49" s="25">
        <f>IF($A49="","",SUMIF(L$10:L$34,$A49,M$10:M$34))</f>
      </c>
      <c r="N49" s="24">
        <f>IF($A49="","",COUNTIF(N$10:N$34,$A49))</f>
      </c>
      <c r="O49" s="25">
        <f>IF($A49="","",SUMIF(N$10:N$34,$A49,O$10:O$34))</f>
      </c>
      <c r="P49" s="25">
        <f>IF($A49="","",SUM(E49,G49,I49,K49,M49,O49))</f>
      </c>
      <c r="Q49" s="24">
        <f>IF($A49="","",SUM(D49,F49,H49,J49,L49,N49))</f>
      </c>
    </row>
    <row r="50" spans="1:17" x14ac:dyDescent="0.25">
      <c r="A50" s="23">
        <f>IF(Stammdaten!$A$16="","",Stammdaten!$A$16)</f>
      </c>
      <c r="B50" s="23"/>
      <c r="C50" s="23"/>
      <c r="D50" s="24">
        <f>IF($A50="","",COUNTIF(D$10:D$34,$A50))</f>
      </c>
      <c r="E50" s="25">
        <f>IF($A50="","",SUMIF(D$10:D$34,$A50,E$10:E$34))</f>
      </c>
      <c r="F50" s="24">
        <f>IF($A50="","",COUNTIF(F$10:F$34,$A50))</f>
      </c>
      <c r="G50" s="25">
        <f>IF($A50="","",SUMIF(F$10:F$34,$A50,G$10:G$34))</f>
      </c>
      <c r="H50" s="24">
        <f>IF($A50="","",COUNTIF(H$10:H$34,$A50))</f>
      </c>
      <c r="I50" s="25">
        <f>IF($A50="","",SUMIF(H$10:H$34,$A50,I$10:I$34))</f>
      </c>
      <c r="J50" s="24">
        <f>IF($A50="","",COUNTIF(J$10:J$34,$A50))</f>
      </c>
      <c r="K50" s="25">
        <f>IF($A50="","",SUMIF(J$10:J$34,$A50,K$10:K$34))</f>
      </c>
      <c r="L50" s="24">
        <f>IF($A50="","",COUNTIF(L$10:L$34,$A50))</f>
      </c>
      <c r="M50" s="25">
        <f>IF($A50="","",SUMIF(L$10:L$34,$A50,M$10:M$34))</f>
      </c>
      <c r="N50" s="24">
        <f>IF($A50="","",COUNTIF(N$10:N$34,$A50))</f>
      </c>
      <c r="O50" s="25">
        <f>IF($A50="","",SUMIF(N$10:N$34,$A50,O$10:O$34))</f>
      </c>
      <c r="P50" s="25">
        <f>IF($A50="","",SUM(E50,G50,I50,K50,M50,O50))</f>
      </c>
      <c r="Q50" s="24">
        <f>IF($A50="","",SUM(D50,F50,H50,J50,L50,N50))</f>
      </c>
    </row>
    <row r="51" spans="1:17" x14ac:dyDescent="0.25">
      <c r="A51" s="23">
        <f>IF(Stammdaten!$A$17="","",Stammdaten!$A$17)</f>
      </c>
      <c r="B51" s="23"/>
      <c r="C51" s="23"/>
      <c r="D51" s="24">
        <f>IF($A51="","",COUNTIF(D$10:D$34,$A51))</f>
      </c>
      <c r="E51" s="25">
        <f>IF($A51="","",SUMIF(D$10:D$34,$A51,E$10:E$34))</f>
      </c>
      <c r="F51" s="24">
        <f>IF($A51="","",COUNTIF(F$10:F$34,$A51))</f>
      </c>
      <c r="G51" s="25">
        <f>IF($A51="","",SUMIF(F$10:F$34,$A51,G$10:G$34))</f>
      </c>
      <c r="H51" s="24">
        <f>IF($A51="","",COUNTIF(H$10:H$34,$A51))</f>
      </c>
      <c r="I51" s="25">
        <f>IF($A51="","",SUMIF(H$10:H$34,$A51,I$10:I$34))</f>
      </c>
      <c r="J51" s="24">
        <f>IF($A51="","",COUNTIF(J$10:J$34,$A51))</f>
      </c>
      <c r="K51" s="25">
        <f>IF($A51="","",SUMIF(J$10:J$34,$A51,K$10:K$34))</f>
      </c>
      <c r="L51" s="24">
        <f>IF($A51="","",COUNTIF(L$10:L$34,$A51))</f>
      </c>
      <c r="M51" s="25">
        <f>IF($A51="","",SUMIF(L$10:L$34,$A51,M$10:M$34))</f>
      </c>
      <c r="N51" s="24">
        <f>IF($A51="","",COUNTIF(N$10:N$34,$A51))</f>
      </c>
      <c r="O51" s="25">
        <f>IF($A51="","",SUMIF(N$10:N$34,$A51,O$10:O$34))</f>
      </c>
      <c r="P51" s="25">
        <f>IF($A51="","",SUM(E51,G51,I51,K51,M51,O51))</f>
      </c>
      <c r="Q51" s="24">
        <f>IF($A51="","",SUM(D51,F51,H51,J51,L51,N51))</f>
      </c>
    </row>
    <row r="52" spans="1:17" x14ac:dyDescent="0.25">
      <c r="A52" s="23">
        <f>IF(Stammdaten!$A$18="","",Stammdaten!$A$18)</f>
      </c>
      <c r="B52" s="23"/>
      <c r="C52" s="23"/>
      <c r="D52" s="24">
        <f>IF($A52="","",COUNTIF(D$10:D$34,$A52))</f>
      </c>
      <c r="E52" s="25">
        <f>IF($A52="","",SUMIF(D$10:D$34,$A52,E$10:E$34))</f>
      </c>
      <c r="F52" s="24">
        <f>IF($A52="","",COUNTIF(F$10:F$34,$A52))</f>
      </c>
      <c r="G52" s="25">
        <f>IF($A52="","",SUMIF(F$10:F$34,$A52,G$10:G$34))</f>
      </c>
      <c r="H52" s="24">
        <f>IF($A52="","",COUNTIF(H$10:H$34,$A52))</f>
      </c>
      <c r="I52" s="25">
        <f>IF($A52="","",SUMIF(H$10:H$34,$A52,I$10:I$34))</f>
      </c>
      <c r="J52" s="24">
        <f>IF($A52="","",COUNTIF(J$10:J$34,$A52))</f>
      </c>
      <c r="K52" s="25">
        <f>IF($A52="","",SUMIF(J$10:J$34,$A52,K$10:K$34))</f>
      </c>
      <c r="L52" s="24">
        <f>IF($A52="","",COUNTIF(L$10:L$34,$A52))</f>
      </c>
      <c r="M52" s="25">
        <f>IF($A52="","",SUMIF(L$10:L$34,$A52,M$10:M$34))</f>
      </c>
      <c r="N52" s="24">
        <f>IF($A52="","",COUNTIF(N$10:N$34,$A52))</f>
      </c>
      <c r="O52" s="25">
        <f>IF($A52="","",SUMIF(N$10:N$34,$A52,O$10:O$34))</f>
      </c>
      <c r="P52" s="25">
        <f>IF($A52="","",SUM(E52,G52,I52,K52,M52,O52))</f>
      </c>
      <c r="Q52" s="24">
        <f>IF($A52="","",SUM(D52,F52,H52,J52,L52,N52))</f>
      </c>
    </row>
    <row r="53" spans="1:17" x14ac:dyDescent="0.25">
      <c r="A53" s="23">
        <f>IF(Stammdaten!$A$19="","",Stammdaten!$A$19)</f>
      </c>
      <c r="B53" s="23"/>
      <c r="C53" s="23"/>
      <c r="D53" s="24">
        <f>IF($A53="","",COUNTIF(D$10:D$34,$A53))</f>
      </c>
      <c r="E53" s="25">
        <f>IF($A53="","",SUMIF(D$10:D$34,$A53,E$10:E$34))</f>
      </c>
      <c r="F53" s="24">
        <f>IF($A53="","",COUNTIF(F$10:F$34,$A53))</f>
      </c>
      <c r="G53" s="25">
        <f>IF($A53="","",SUMIF(F$10:F$34,$A53,G$10:G$34))</f>
      </c>
      <c r="H53" s="24">
        <f>IF($A53="","",COUNTIF(H$10:H$34,$A53))</f>
      </c>
      <c r="I53" s="25">
        <f>IF($A53="","",SUMIF(H$10:H$34,$A53,I$10:I$34))</f>
      </c>
      <c r="J53" s="24">
        <f>IF($A53="","",COUNTIF(J$10:J$34,$A53))</f>
      </c>
      <c r="K53" s="25">
        <f>IF($A53="","",SUMIF(J$10:J$34,$A53,K$10:K$34))</f>
      </c>
      <c r="L53" s="24">
        <f>IF($A53="","",COUNTIF(L$10:L$34,$A53))</f>
      </c>
      <c r="M53" s="25">
        <f>IF($A53="","",SUMIF(L$10:L$34,$A53,M$10:M$34))</f>
      </c>
      <c r="N53" s="24">
        <f>IF($A53="","",COUNTIF(N$10:N$34,$A53))</f>
      </c>
      <c r="O53" s="25">
        <f>IF($A53="","",SUMIF(N$10:N$34,$A53,O$10:O$34))</f>
      </c>
      <c r="P53" s="25">
        <f>IF($A53="","",SUM(E53,G53,I53,K53,M53,O53))</f>
      </c>
      <c r="Q53" s="24">
        <f>IF($A53="","",SUM(D53,F53,H53,J53,L53,N53))</f>
      </c>
    </row>
    <row r="54" spans="1:17" x14ac:dyDescent="0.25">
      <c r="A54" s="23">
        <f>IF(Stammdaten!$A$20="","",Stammdaten!$A$20)</f>
      </c>
      <c r="B54" s="23"/>
      <c r="C54" s="23"/>
      <c r="D54" s="24">
        <f>IF($A54="","",COUNTIF(D$10:D$34,$A54))</f>
      </c>
      <c r="E54" s="25">
        <f>IF($A54="","",SUMIF(D$10:D$34,$A54,E$10:E$34))</f>
      </c>
      <c r="F54" s="24">
        <f>IF($A54="","",COUNTIF(F$10:F$34,$A54))</f>
      </c>
      <c r="G54" s="25">
        <f>IF($A54="","",SUMIF(F$10:F$34,$A54,G$10:G$34))</f>
      </c>
      <c r="H54" s="24">
        <f>IF($A54="","",COUNTIF(H$10:H$34,$A54))</f>
      </c>
      <c r="I54" s="25">
        <f>IF($A54="","",SUMIF(H$10:H$34,$A54,I$10:I$34))</f>
      </c>
      <c r="J54" s="24">
        <f>IF($A54="","",COUNTIF(J$10:J$34,$A54))</f>
      </c>
      <c r="K54" s="25">
        <f>IF($A54="","",SUMIF(J$10:J$34,$A54,K$10:K$34))</f>
      </c>
      <c r="L54" s="24">
        <f>IF($A54="","",COUNTIF(L$10:L$34,$A54))</f>
      </c>
      <c r="M54" s="25">
        <f>IF($A54="","",SUMIF(L$10:L$34,$A54,M$10:M$34))</f>
      </c>
      <c r="N54" s="24">
        <f>IF($A54="","",COUNTIF(N$10:N$34,$A54))</f>
      </c>
      <c r="O54" s="25">
        <f>IF($A54="","",SUMIF(N$10:N$34,$A54,O$10:O$34))</f>
      </c>
      <c r="P54" s="25">
        <f>IF($A54="","",SUM(E54,G54,I54,K54,M54,O54))</f>
      </c>
      <c r="Q54" s="24">
        <f>IF($A54="","",SUM(D54,F54,H54,J54,L54,N54))</f>
      </c>
    </row>
    <row r="55" spans="1:17" x14ac:dyDescent="0.25">
      <c r="A55" s="23">
        <f>IF(Stammdaten!$A$21="","",Stammdaten!$A$21)</f>
      </c>
      <c r="B55" s="23"/>
      <c r="C55" s="23"/>
      <c r="D55" s="24">
        <f>IF($A55="","",COUNTIF(D$10:D$34,$A55))</f>
      </c>
      <c r="E55" s="25">
        <f>IF($A55="","",SUMIF(D$10:D$34,$A55,E$10:E$34))</f>
      </c>
      <c r="F55" s="24">
        <f>IF($A55="","",COUNTIF(F$10:F$34,$A55))</f>
      </c>
      <c r="G55" s="25">
        <f>IF($A55="","",SUMIF(F$10:F$34,$A55,G$10:G$34))</f>
      </c>
      <c r="H55" s="24">
        <f>IF($A55="","",COUNTIF(H$10:H$34,$A55))</f>
      </c>
      <c r="I55" s="25">
        <f>IF($A55="","",SUMIF(H$10:H$34,$A55,I$10:I$34))</f>
      </c>
      <c r="J55" s="24">
        <f>IF($A55="","",COUNTIF(J$10:J$34,$A55))</f>
      </c>
      <c r="K55" s="25">
        <f>IF($A55="","",SUMIF(J$10:J$34,$A55,K$10:K$34))</f>
      </c>
      <c r="L55" s="24">
        <f>IF($A55="","",COUNTIF(L$10:L$34,$A55))</f>
      </c>
      <c r="M55" s="25">
        <f>IF($A55="","",SUMIF(L$10:L$34,$A55,M$10:M$34))</f>
      </c>
      <c r="N55" s="24">
        <f>IF($A55="","",COUNTIF(N$10:N$34,$A55))</f>
      </c>
      <c r="O55" s="25">
        <f>IF($A55="","",SUMIF(N$10:N$34,$A55,O$10:O$34))</f>
      </c>
      <c r="P55" s="25">
        <f>IF($A55="","",SUM(E55,G55,I55,K55,M55,O55))</f>
      </c>
      <c r="Q55" s="24">
        <f>IF($A55="","",SUM(D55,F55,H55,J55,L55,N55))</f>
      </c>
    </row>
    <row r="57" spans="1:18" x14ac:dyDescent="0.25">
      <c r="A57" s="22" t="s">
        <v>48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ht="30" customHeight="1" spans="1:9" x14ac:dyDescent="0.25">
      <c r="A58" s="13" t="s">
        <v>11</v>
      </c>
      <c r="B58" s="13" t="s">
        <v>49</v>
      </c>
      <c r="C58" s="13" t="s">
        <v>50</v>
      </c>
      <c r="D58" s="13" t="s">
        <v>51</v>
      </c>
      <c r="E58" s="13"/>
      <c r="F58" s="13"/>
      <c r="G58" s="13"/>
      <c r="H58" s="13"/>
      <c r="I58" s="13"/>
    </row>
    <row r="59" spans="1:9" x14ac:dyDescent="0.25">
      <c r="A59" s="26">
        <f>IF(Stammdaten!$G$6="","",Stammdaten!$G$6)</f>
      </c>
      <c r="B59" s="27">
        <f>IF($A59="","",N(Stammdaten!$H$6))</f>
      </c>
      <c r="C59" s="27">
        <f>IF($A59="","",COUNTIF($C$10:$C$34,$A59))</f>
      </c>
      <c r="D59" s="28">
        <f>IF($A59="","",IF(C59&gt;B59,"Mehr Mitarbeiter als Sitzplätze – zweites Fahrzeug oder Fahrgemeinschaft planen",""))</f>
      </c>
      <c r="E59" s="28"/>
      <c r="F59" s="28"/>
      <c r="G59" s="28"/>
      <c r="H59" s="28"/>
      <c r="I59" s="28"/>
    </row>
    <row r="60" spans="1:9" x14ac:dyDescent="0.25">
      <c r="A60" s="26">
        <f>IF(Stammdaten!$G$7="","",Stammdaten!$G$7)</f>
      </c>
      <c r="B60" s="27">
        <f>IF($A60="","",N(Stammdaten!$H$7))</f>
      </c>
      <c r="C60" s="27">
        <f>IF($A60="","",COUNTIF($C$10:$C$34,$A60))</f>
      </c>
      <c r="D60" s="28">
        <f>IF($A60="","",IF(C60&gt;B60,"Mehr Mitarbeiter als Sitzplätze – zweites Fahrzeug oder Fahrgemeinschaft planen",""))</f>
      </c>
      <c r="E60" s="28"/>
      <c r="F60" s="28"/>
      <c r="G60" s="28"/>
      <c r="H60" s="28"/>
      <c r="I60" s="28"/>
    </row>
    <row r="61" spans="1:9" x14ac:dyDescent="0.25">
      <c r="A61" s="26">
        <f>IF(Stammdaten!$G$8="","",Stammdaten!$G$8)</f>
      </c>
      <c r="B61" s="27">
        <f>IF($A61="","",N(Stammdaten!$H$8))</f>
      </c>
      <c r="C61" s="27">
        <f>IF($A61="","",COUNTIF($C$10:$C$34,$A61))</f>
      </c>
      <c r="D61" s="28">
        <f>IF($A61="","",IF(C61&gt;B61,"Mehr Mitarbeiter als Sitzplätze – zweites Fahrzeug oder Fahrgemeinschaft planen",""))</f>
      </c>
      <c r="E61" s="28"/>
      <c r="F61" s="28"/>
      <c r="G61" s="28"/>
      <c r="H61" s="28"/>
      <c r="I61" s="28"/>
    </row>
    <row r="62" spans="1:9" x14ac:dyDescent="0.25">
      <c r="A62" s="26">
        <f>IF(Stammdaten!$G$9="","",Stammdaten!$G$9)</f>
      </c>
      <c r="B62" s="27">
        <f>IF($A62="","",N(Stammdaten!$H$9))</f>
      </c>
      <c r="C62" s="27">
        <f>IF($A62="","",COUNTIF($C$10:$C$34,$A62))</f>
      </c>
      <c r="D62" s="28">
        <f>IF($A62="","",IF(C62&gt;B62,"Mehr Mitarbeiter als Sitzplätze – zweites Fahrzeug oder Fahrgemeinschaft planen",""))</f>
      </c>
      <c r="E62" s="28"/>
      <c r="F62" s="28"/>
      <c r="G62" s="28"/>
      <c r="H62" s="28"/>
      <c r="I62" s="28"/>
    </row>
    <row r="63" spans="1:9" x14ac:dyDescent="0.25">
      <c r="A63" s="26">
        <f>IF(Stammdaten!$G$10="","",Stammdaten!$G$10)</f>
      </c>
      <c r="B63" s="27">
        <f>IF($A63="","",N(Stammdaten!$H$10))</f>
      </c>
      <c r="C63" s="27">
        <f>IF($A63="","",COUNTIF($C$10:$C$34,$A63))</f>
      </c>
      <c r="D63" s="28">
        <f>IF($A63="","",IF(C63&gt;B63,"Mehr Mitarbeiter als Sitzplätze – zweites Fahrzeug oder Fahrgemeinschaft planen",""))</f>
      </c>
      <c r="E63" s="28"/>
      <c r="F63" s="28"/>
      <c r="G63" s="28"/>
      <c r="H63" s="28"/>
      <c r="I63" s="28"/>
    </row>
    <row r="64" spans="1:9" x14ac:dyDescent="0.25">
      <c r="A64" s="26">
        <f>IF(Stammdaten!$G$11="","",Stammdaten!$G$11)</f>
      </c>
      <c r="B64" s="27">
        <f>IF($A64="","",N(Stammdaten!$H$11))</f>
      </c>
      <c r="C64" s="27">
        <f>IF($A64="","",COUNTIF($C$10:$C$34,$A64))</f>
      </c>
      <c r="D64" s="28">
        <f>IF($A64="","",IF(C64&gt;B64,"Mehr Mitarbeiter als Sitzplätze – zweites Fahrzeug oder Fahrgemeinschaft planen",""))</f>
      </c>
      <c r="E64" s="28"/>
      <c r="F64" s="28"/>
      <c r="G64" s="28"/>
      <c r="H64" s="28"/>
      <c r="I64" s="28"/>
    </row>
    <row r="65" spans="1:9" x14ac:dyDescent="0.25">
      <c r="A65" s="26">
        <f>IF(Stammdaten!$G$12="","",Stammdaten!$G$12)</f>
      </c>
      <c r="B65" s="27">
        <f>IF($A65="","",N(Stammdaten!$H$12))</f>
      </c>
      <c r="C65" s="27">
        <f>IF($A65="","",COUNTIF($C$10:$C$34,$A65))</f>
      </c>
      <c r="D65" s="28">
        <f>IF($A65="","",IF(C65&gt;B65,"Mehr Mitarbeiter als Sitzplätze – zweites Fahrzeug oder Fahrgemeinschaft planen",""))</f>
      </c>
      <c r="E65" s="28"/>
      <c r="F65" s="28"/>
      <c r="G65" s="28"/>
      <c r="H65" s="28"/>
      <c r="I65" s="28"/>
    </row>
    <row r="66" spans="1:9" x14ac:dyDescent="0.25">
      <c r="A66" s="26">
        <f>IF(Stammdaten!$G$13="","",Stammdaten!$G$13)</f>
      </c>
      <c r="B66" s="27">
        <f>IF($A66="","",N(Stammdaten!$H$13))</f>
      </c>
      <c r="C66" s="27">
        <f>IF($A66="","",COUNTIF($C$10:$C$34,$A66))</f>
      </c>
      <c r="D66" s="28">
        <f>IF($A66="","",IF(C66&gt;B66,"Mehr Mitarbeiter als Sitzplätze – zweites Fahrzeug oder Fahrgemeinschaft planen",""))</f>
      </c>
      <c r="E66" s="28"/>
      <c r="F66" s="28"/>
      <c r="G66" s="28"/>
      <c r="H66" s="28"/>
      <c r="I66" s="28"/>
    </row>
    <row r="67" spans="1:9" x14ac:dyDescent="0.25">
      <c r="A67" s="26">
        <f>IF(Stammdaten!$G$14="","",Stammdaten!$G$14)</f>
      </c>
      <c r="B67" s="27">
        <f>IF($A67="","",N(Stammdaten!$H$14))</f>
      </c>
      <c r="C67" s="27">
        <f>IF($A67="","",COUNTIF($C$10:$C$34,$A67))</f>
      </c>
      <c r="D67" s="28">
        <f>IF($A67="","",IF(C67&gt;B67,"Mehr Mitarbeiter als Sitzplätze – zweites Fahrzeug oder Fahrgemeinschaft planen",""))</f>
      </c>
      <c r="E67" s="28"/>
      <c r="F67" s="28"/>
      <c r="G67" s="28"/>
      <c r="H67" s="28"/>
      <c r="I67" s="28"/>
    </row>
    <row r="68" spans="1:9" x14ac:dyDescent="0.25">
      <c r="A68" s="26">
        <f>IF(Stammdaten!$G$15="","",Stammdaten!$G$15)</f>
      </c>
      <c r="B68" s="27">
        <f>IF($A68="","",N(Stammdaten!$H$15))</f>
      </c>
      <c r="C68" s="27">
        <f>IF($A68="","",COUNTIF($C$10:$C$34,$A68))</f>
      </c>
      <c r="D68" s="28">
        <f>IF($A68="","",IF(C68&gt;B68,"Mehr Mitarbeiter als Sitzplätze – zweites Fahrzeug oder Fahrgemeinschaft planen",""))</f>
      </c>
      <c r="E68" s="28"/>
      <c r="F68" s="28"/>
      <c r="G68" s="28"/>
      <c r="H68" s="28"/>
      <c r="I68" s="28"/>
    </row>
    <row r="70" spans="1:18" x14ac:dyDescent="0.25">
      <c r="A70" s="29" t="s">
        <v>52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</row>
    <row r="71" spans="1:18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</row>
    <row r="72" spans="1:18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4" spans="1:18" x14ac:dyDescent="0.25">
      <c r="A74" s="30" t="s">
        <v>53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</sheetData>
  <mergeCells count="49">
    <mergeCell ref="A1:R1"/>
    <mergeCell ref="A2:R2"/>
    <mergeCell ref="F5:G5"/>
    <mergeCell ref="H5:L5"/>
    <mergeCell ref="N5:O5"/>
    <mergeCell ref="P5:R5"/>
    <mergeCell ref="A6:R6"/>
    <mergeCell ref="A8:C8"/>
    <mergeCell ref="D8:E8"/>
    <mergeCell ref="F8:G8"/>
    <mergeCell ref="H8:I8"/>
    <mergeCell ref="J8:K8"/>
    <mergeCell ref="L8:M8"/>
    <mergeCell ref="N8:O8"/>
    <mergeCell ref="P8:R8"/>
    <mergeCell ref="A35:C35"/>
    <mergeCell ref="A36:C36"/>
    <mergeCell ref="A38:R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7:R57"/>
    <mergeCell ref="D58:I58"/>
    <mergeCell ref="D59:I59"/>
    <mergeCell ref="D60:I60"/>
    <mergeCell ref="D61:I61"/>
    <mergeCell ref="D62:I62"/>
    <mergeCell ref="D63:I63"/>
    <mergeCell ref="D64:I64"/>
    <mergeCell ref="D65:I65"/>
    <mergeCell ref="D66:I66"/>
    <mergeCell ref="D67:I67"/>
    <mergeCell ref="D68:I68"/>
    <mergeCell ref="A70:R72"/>
    <mergeCell ref="A74:R74"/>
  </mergeCells>
  <conditionalFormatting sqref="D10:O34">
    <cfRule type="expression" dxfId="0" priority="1">
      <formula>AND(ISNUMBER(D10),D10&gt;10)</formula>
    </cfRule>
    <cfRule type="expression" dxfId="1" priority="2">
      <formula>D10="Urlaub"</formula>
    </cfRule>
    <cfRule type="expression" dxfId="2" priority="3">
      <formula>D10="krank"</formula>
    </cfRule>
    <cfRule type="expression" dxfId="3" priority="4">
      <formula>OR(D10="Berufsschule",D10="frei / Zeitausgleich")</formula>
    </cfRule>
  </conditionalFormatting>
  <conditionalFormatting sqref="R10:R34">
    <cfRule type="expression" dxfId="4" priority="5">
      <formula>AND(ISNUMBER(R10),R10&gt;0)</formula>
    </cfRule>
    <cfRule type="expression" dxfId="5" priority="6">
      <formula>AND(ISNUMBER(R10),R10&lt;0)</formula>
    </cfRule>
  </conditionalFormatting>
  <conditionalFormatting sqref="P10:P34">
    <cfRule type="expression" dxfId="6" priority="7">
      <formula>AND(ISNUMBER(P10),P10&gt;48)</formula>
    </cfRule>
  </conditionalFormatting>
  <conditionalFormatting sqref="C59">
    <cfRule type="expression" dxfId="7" priority="20">
      <formula>AND(ISNUMBER(C59),C59&gt;B59)</formula>
    </cfRule>
  </conditionalFormatting>
  <conditionalFormatting sqref="C60">
    <cfRule type="expression" dxfId="8" priority="21">
      <formula>AND(ISNUMBER(C60),C60&gt;B60)</formula>
    </cfRule>
  </conditionalFormatting>
  <conditionalFormatting sqref="C61">
    <cfRule type="expression" dxfId="9" priority="22">
      <formula>AND(ISNUMBER(C61),C61&gt;B61)</formula>
    </cfRule>
  </conditionalFormatting>
  <conditionalFormatting sqref="C62">
    <cfRule type="expression" dxfId="10" priority="23">
      <formula>AND(ISNUMBER(C62),C62&gt;B62)</formula>
    </cfRule>
  </conditionalFormatting>
  <conditionalFormatting sqref="C63">
    <cfRule type="expression" dxfId="11" priority="24">
      <formula>AND(ISNUMBER(C63),C63&gt;B63)</formula>
    </cfRule>
  </conditionalFormatting>
  <conditionalFormatting sqref="C64">
    <cfRule type="expression" dxfId="12" priority="25">
      <formula>AND(ISNUMBER(C64),C64&gt;B64)</formula>
    </cfRule>
  </conditionalFormatting>
  <conditionalFormatting sqref="C65">
    <cfRule type="expression" dxfId="13" priority="26">
      <formula>AND(ISNUMBER(C65),C65&gt;B65)</formula>
    </cfRule>
  </conditionalFormatting>
  <conditionalFormatting sqref="C66">
    <cfRule type="expression" dxfId="14" priority="27">
      <formula>AND(ISNUMBER(C66),C66&gt;B66)</formula>
    </cfRule>
  </conditionalFormatting>
  <conditionalFormatting sqref="C67">
    <cfRule type="expression" dxfId="15" priority="28">
      <formula>AND(ISNUMBER(C67),C67&gt;B67)</formula>
    </cfRule>
  </conditionalFormatting>
  <conditionalFormatting sqref="C68">
    <cfRule type="expression" dxfId="16" priority="29">
      <formula>AND(ISNUMBER(C68),C68&gt;B68)</formula>
    </cfRule>
  </conditionalFormatting>
  <dataValidations count="14">
    <dataValidation type="date" operator="greaterThan" allowBlank="1" showErrorMessage="1" error="Bitte das Datum des Montags eintragen" sqref="B5">
      <formula1>36526</formula1>
    </dataValidation>
    <dataValidation type="list" allowBlank="1" error="Bitte einen Eintrag aus der Liste wählen." sqref="C10:C34">
      <formula1>Stammdaten!$G$6:$G$15</formula1>
    </dataValidation>
    <dataValidation type="list" allowBlank="1" error="Bitte einen Eintrag aus der Liste wählen." sqref="D10:D34">
      <formula1>Stammdaten!$A$6:$A$25</formula1>
    </dataValidation>
    <dataValidation type="decimal" allowBlank="1" showErrorMessage="1" error="Stunden je Tag zwischen 0 und 16" sqref="E10:E34">
      <formula1>0</formula1>
      <formula2>16</formula2>
    </dataValidation>
    <dataValidation type="list" allowBlank="1" error="Bitte einen Eintrag aus der Liste wählen." sqref="F10:F34">
      <formula1>Stammdaten!$A$6:$A$25</formula1>
    </dataValidation>
    <dataValidation type="decimal" allowBlank="1" showErrorMessage="1" error="Stunden je Tag zwischen 0 und 16" sqref="G10:G34">
      <formula1>0</formula1>
      <formula2>16</formula2>
    </dataValidation>
    <dataValidation type="list" allowBlank="1" error="Bitte einen Eintrag aus der Liste wählen." sqref="H10:H34">
      <formula1>Stammdaten!$A$6:$A$25</formula1>
    </dataValidation>
    <dataValidation type="decimal" allowBlank="1" showErrorMessage="1" error="Stunden je Tag zwischen 0 und 16" sqref="I10:I34">
      <formula1>0</formula1>
      <formula2>16</formula2>
    </dataValidation>
    <dataValidation type="list" allowBlank="1" error="Bitte einen Eintrag aus der Liste wählen." sqref="J10:J34">
      <formula1>Stammdaten!$A$6:$A$25</formula1>
    </dataValidation>
    <dataValidation type="decimal" allowBlank="1" showErrorMessage="1" error="Stunden je Tag zwischen 0 und 16" sqref="K10:K34">
      <formula1>0</formula1>
      <formula2>16</formula2>
    </dataValidation>
    <dataValidation type="list" allowBlank="1" error="Bitte einen Eintrag aus der Liste wählen." sqref="L10:L34">
      <formula1>Stammdaten!$A$6:$A$25</formula1>
    </dataValidation>
    <dataValidation type="decimal" allowBlank="1" showErrorMessage="1" error="Stunden je Tag zwischen 0 und 16" sqref="M10:M34">
      <formula1>0</formula1>
      <formula2>16</formula2>
    </dataValidation>
    <dataValidation type="list" allowBlank="1" error="Bitte einen Eintrag aus der Liste wählen." sqref="N10:N34">
      <formula1>Stammdaten!$A$6:$A$25</formula1>
    </dataValidation>
    <dataValidation type="decimal" allowBlank="1" showErrorMessage="1" error="Stunden je Tag zwischen 0 und 16" sqref="O10:O34">
      <formula1>0</formula1>
      <formula2>16</formula2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2" width="34" customWidth="1"/>
    <col min="3" max="3" width="24" customWidth="1"/>
    <col min="4" max="4" width="16" customWidth="1"/>
    <col min="5" max="5" width="12" customWidth="1"/>
    <col min="6" max="6" width="3" customWidth="1"/>
    <col min="7" max="7" width="32" customWidth="1"/>
    <col min="8" max="8" width="11" customWidth="1"/>
    <col min="9" max="9" width="22" customWidth="1"/>
  </cols>
  <sheetData>
    <row r="1" ht="30" customHeight="1" spans="1:9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55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5" ht="30" customHeight="1" spans="1:9" x14ac:dyDescent="0.25">
      <c r="A5" s="13" t="s">
        <v>56</v>
      </c>
      <c r="B5" s="13" t="s">
        <v>57</v>
      </c>
      <c r="C5" s="13" t="s">
        <v>58</v>
      </c>
      <c r="D5" s="13" t="s">
        <v>59</v>
      </c>
      <c r="E5" s="13" t="s">
        <v>60</v>
      </c>
      <c r="G5" s="13" t="s">
        <v>61</v>
      </c>
      <c r="H5" s="13" t="s">
        <v>49</v>
      </c>
      <c r="I5" s="13" t="s">
        <v>62</v>
      </c>
    </row>
    <row r="6" spans="1:9" x14ac:dyDescent="0.25">
      <c r="A6" s="8" t="s">
        <v>20</v>
      </c>
      <c r="B6" s="8" t="s">
        <v>63</v>
      </c>
      <c r="C6" s="8" t="s">
        <v>64</v>
      </c>
      <c r="D6" s="8" t="s">
        <v>65</v>
      </c>
      <c r="E6" s="8" t="s">
        <v>66</v>
      </c>
      <c r="G6" s="8" t="s">
        <v>26</v>
      </c>
      <c r="H6" s="31">
        <v>3</v>
      </c>
      <c r="I6" s="8" t="s">
        <v>67</v>
      </c>
    </row>
    <row r="7" spans="1:9" x14ac:dyDescent="0.25">
      <c r="A7" s="8" t="s">
        <v>27</v>
      </c>
      <c r="B7" s="8" t="s">
        <v>68</v>
      </c>
      <c r="C7" s="8" t="s">
        <v>69</v>
      </c>
      <c r="D7" s="8" t="s">
        <v>70</v>
      </c>
      <c r="E7" s="8" t="s">
        <v>71</v>
      </c>
      <c r="G7" s="8" t="s">
        <v>19</v>
      </c>
      <c r="H7" s="31">
        <v>6</v>
      </c>
      <c r="I7" s="8"/>
    </row>
    <row r="8" spans="1:9" x14ac:dyDescent="0.25">
      <c r="A8" s="8" t="s">
        <v>24</v>
      </c>
      <c r="B8" s="8" t="s">
        <v>72</v>
      </c>
      <c r="C8" s="8" t="s">
        <v>73</v>
      </c>
      <c r="D8" s="8" t="s">
        <v>74</v>
      </c>
      <c r="E8" s="8" t="s">
        <v>66</v>
      </c>
      <c r="G8" s="8" t="s">
        <v>33</v>
      </c>
      <c r="H8" s="31">
        <v>2</v>
      </c>
      <c r="I8" s="8" t="s">
        <v>75</v>
      </c>
    </row>
    <row r="9" spans="1:9" x14ac:dyDescent="0.25">
      <c r="A9" s="8"/>
      <c r="B9" s="8"/>
      <c r="C9" s="8"/>
      <c r="D9" s="8"/>
      <c r="E9" s="8"/>
      <c r="G9" s="8"/>
      <c r="H9" s="31"/>
      <c r="I9" s="8"/>
    </row>
    <row r="10" spans="1:9" x14ac:dyDescent="0.25">
      <c r="A10" s="8"/>
      <c r="B10" s="8"/>
      <c r="C10" s="8"/>
      <c r="D10" s="8"/>
      <c r="E10" s="8"/>
      <c r="G10" s="8"/>
      <c r="H10" s="31"/>
      <c r="I10" s="8"/>
    </row>
    <row r="11" spans="1:9" x14ac:dyDescent="0.25">
      <c r="A11" s="8"/>
      <c r="B11" s="8"/>
      <c r="C11" s="8"/>
      <c r="D11" s="8"/>
      <c r="E11" s="8"/>
      <c r="G11" s="8"/>
      <c r="H11" s="31"/>
      <c r="I11" s="8"/>
    </row>
    <row r="12" spans="1:9" x14ac:dyDescent="0.25">
      <c r="A12" s="8"/>
      <c r="B12" s="8"/>
      <c r="C12" s="8"/>
      <c r="D12" s="8"/>
      <c r="E12" s="8"/>
      <c r="G12" s="8"/>
      <c r="H12" s="31"/>
      <c r="I12" s="8"/>
    </row>
    <row r="13" spans="1:9" x14ac:dyDescent="0.25">
      <c r="A13" s="8"/>
      <c r="B13" s="8"/>
      <c r="C13" s="8"/>
      <c r="D13" s="8"/>
      <c r="E13" s="8"/>
      <c r="G13" s="8"/>
      <c r="H13" s="31"/>
      <c r="I13" s="8"/>
    </row>
    <row r="14" spans="1:9" x14ac:dyDescent="0.25">
      <c r="A14" s="8"/>
      <c r="B14" s="8"/>
      <c r="C14" s="8"/>
      <c r="D14" s="8"/>
      <c r="E14" s="8"/>
      <c r="G14" s="8"/>
      <c r="H14" s="31"/>
      <c r="I14" s="8"/>
    </row>
    <row r="15" spans="1:9" x14ac:dyDescent="0.25">
      <c r="A15" s="8"/>
      <c r="B15" s="8"/>
      <c r="C15" s="8"/>
      <c r="D15" s="8"/>
      <c r="E15" s="8"/>
      <c r="G15" s="8"/>
      <c r="H15" s="31"/>
      <c r="I15" s="8"/>
    </row>
    <row r="16" spans="1:5" x14ac:dyDescent="0.25">
      <c r="A16" s="8"/>
      <c r="B16" s="8"/>
      <c r="C16" s="8"/>
      <c r="D16" s="8"/>
      <c r="E16" s="8"/>
    </row>
    <row r="17" spans="1:5" x14ac:dyDescent="0.25">
      <c r="A17" s="8"/>
      <c r="B17" s="8"/>
      <c r="C17" s="8"/>
      <c r="D17" s="8"/>
      <c r="E17" s="8"/>
    </row>
    <row r="18" spans="1:5" x14ac:dyDescent="0.25">
      <c r="A18" s="8"/>
      <c r="B18" s="8"/>
      <c r="C18" s="8"/>
      <c r="D18" s="8"/>
      <c r="E18" s="8"/>
    </row>
    <row r="19" spans="1:5" x14ac:dyDescent="0.25">
      <c r="A19" s="8"/>
      <c r="B19" s="8"/>
      <c r="C19" s="8"/>
      <c r="D19" s="8"/>
      <c r="E19" s="8"/>
    </row>
    <row r="20" spans="1:5" x14ac:dyDescent="0.25">
      <c r="A20" s="8"/>
      <c r="B20" s="8"/>
      <c r="C20" s="8"/>
      <c r="D20" s="8"/>
      <c r="E20" s="8"/>
    </row>
    <row r="21" spans="1:5" x14ac:dyDescent="0.25">
      <c r="A21" s="32" t="s">
        <v>34</v>
      </c>
      <c r="B21" s="33" t="s">
        <v>76</v>
      </c>
      <c r="C21" s="33"/>
      <c r="D21" s="33"/>
      <c r="E21" s="33"/>
    </row>
    <row r="22" spans="1:5" x14ac:dyDescent="0.25">
      <c r="A22" s="32" t="s">
        <v>37</v>
      </c>
      <c r="B22" s="33" t="s">
        <v>77</v>
      </c>
      <c r="C22" s="33"/>
      <c r="D22" s="33"/>
      <c r="E22" s="33"/>
    </row>
    <row r="23" spans="1:5" x14ac:dyDescent="0.25">
      <c r="A23" s="32" t="s">
        <v>39</v>
      </c>
      <c r="B23" s="33" t="s">
        <v>77</v>
      </c>
      <c r="C23" s="33"/>
      <c r="D23" s="33"/>
      <c r="E23" s="33"/>
    </row>
    <row r="24" spans="1:5" x14ac:dyDescent="0.25">
      <c r="A24" s="32" t="s">
        <v>30</v>
      </c>
      <c r="B24" s="33" t="s">
        <v>77</v>
      </c>
      <c r="C24" s="33"/>
      <c r="D24" s="33"/>
      <c r="E24" s="33"/>
    </row>
    <row r="25" spans="1:5" x14ac:dyDescent="0.25">
      <c r="A25" s="32" t="s">
        <v>78</v>
      </c>
      <c r="B25" s="33" t="s">
        <v>77</v>
      </c>
      <c r="C25" s="33"/>
      <c r="D25" s="33"/>
      <c r="E25" s="33"/>
    </row>
  </sheetData>
  <mergeCells count="7">
    <mergeCell ref="A1:I1"/>
    <mergeCell ref="A2:I2"/>
    <mergeCell ref="B21:E21"/>
    <mergeCell ref="B22:E22"/>
    <mergeCell ref="B23:E23"/>
    <mergeCell ref="B24:E24"/>
    <mergeCell ref="B25:E25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Wochenplan</vt:lpstr>
      <vt:lpstr>Stammdaten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Wochenplan / Personaleinsatzplan</dc:title>
  <dc:subject/>
  <dc:description/>
  <cp:keywords/>
  <cp:category/>
  <cp:lastModifiedBy>Unknown</cp:lastModifiedBy>
  <dcterms:created xsi:type="dcterms:W3CDTF">2026-10-24T08:40:52Z</dcterms:created>
  <dcterms:modified xsi:type="dcterms:W3CDTF">2026-10-24T08:40:52Z</dcterms:modified>
</cp:coreProperties>
</file>