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ächenberechnung" state="visible" r:id="rId4"/>
    <sheet sheetId="2" name="Räume" state="visible" r:id="rId5"/>
  </sheets>
  <definedNames>
    <definedName name="_xlnm.Print_Area" localSheetId="0">'Flächenberechnung'!$A1:$K55</definedName>
    <definedName name="_xlnm.Print_Area" localSheetId="1">'Räume'!$A1:$J89</definedName>
    <definedName name="_xlnm.Print_Titles" localSheetId="1">'Räume'!$5:$5</definedName>
  </definedNames>
  <calcPr calcId="171027" fullCalcOnLoad="1"/>
</workbook>
</file>

<file path=xl/sharedStrings.xml><?xml version="1.0" encoding="utf-8"?>
<sst xmlns="http://schemas.openxmlformats.org/spreadsheetml/2006/main" count="216" uniqueCount="126">
  <si>
    <t>Flächenberechnung nach DIN 277</t>
  </si>
  <si>
    <t>Nach DIN 277:2021-08 · BGF, KGF und NRF (NUF, TF, VF) je Geschoss · Regelfall R und Sonderfall S · BRI und Kennwerte  ·  Gelb hinterlegte Felder ausfüllen</t>
  </si>
  <si>
    <t>Projekt</t>
  </si>
  <si>
    <t>Neubau Mehrfamilienhaus mit 5 Wohnungen</t>
  </si>
  <si>
    <t>Stand</t>
  </si>
  <si>
    <t>Planstand / Verfasser</t>
  </si>
  <si>
    <t>Nutzungsart</t>
  </si>
  <si>
    <t>Wohngebäude</t>
  </si>
  <si>
    <t>1. Grundflächen und Rauminhalt je Geschoss</t>
  </si>
  <si>
    <t>Geschoss</t>
  </si>
  <si>
    <t>Raumum-schließung R / S</t>
  </si>
  <si>
    <t>BGF m² (Außenmaße)</t>
  </si>
  <si>
    <t>Geschoss-höhe m</t>
  </si>
  <si>
    <t>BRI m³ (BGF × Höhe)</t>
  </si>
  <si>
    <t>NUF m²</t>
  </si>
  <si>
    <t>TF m²</t>
  </si>
  <si>
    <t>VF m²</t>
  </si>
  <si>
    <t>NRF m²</t>
  </si>
  <si>
    <t>KGF m² (BGF − NRF)</t>
  </si>
  <si>
    <t>KGF in % der BGF</t>
  </si>
  <si>
    <t>KG</t>
  </si>
  <si>
    <t>R</t>
  </si>
  <si>
    <t>EG</t>
  </si>
  <si>
    <t>1. OG</t>
  </si>
  <si>
    <t>DG</t>
  </si>
  <si>
    <t>S</t>
  </si>
  <si>
    <t>Summe Regelfall R</t>
  </si>
  <si>
    <t>Summe Sonderfall S</t>
  </si>
  <si>
    <t>Gesamt (R + S)</t>
  </si>
  <si>
    <t>2. Netto-Raumfläche nach Nutzungsgruppen (DIN 277:2021, Tabelle 1)</t>
  </si>
  <si>
    <t>Flächenart / Nutzungsgruppe</t>
  </si>
  <si>
    <t>R m²</t>
  </si>
  <si>
    <t>S m²</t>
  </si>
  <si>
    <t>gesamt m²</t>
  </si>
  <si>
    <t>Anteil an der NRF</t>
  </si>
  <si>
    <t>NUF 1 – Wohnen und Aufenthalt</t>
  </si>
  <si>
    <t>NUF 2 – Büroarbeit</t>
  </si>
  <si>
    <t>NUF 3 – Produktion, Hand- und Maschinenarbeit, Forschung und Entwicklung</t>
  </si>
  <si>
    <t>NUF 4 – Lagern, Verteilen und Verkaufen</t>
  </si>
  <si>
    <t>NUF 5 – Bildung, Unterricht und Kultur</t>
  </si>
  <si>
    <t>NUF 6 – Heilen und Pflegen</t>
  </si>
  <si>
    <t>NUF 7 – Sonstige Nutzungen</t>
  </si>
  <si>
    <t>TF – Technikfläche</t>
  </si>
  <si>
    <t>VF – Verkehrsfläche</t>
  </si>
  <si>
    <t>Netto-Raumfläche NRF</t>
  </si>
  <si>
    <t>davon Nutzungsfläche NUF (Nutzungsgruppen 1 bis 7)</t>
  </si>
  <si>
    <t>Kontrolle: Räume ohne gültige Flächenart oder ohne R/S (m²)</t>
  </si>
  <si>
    <t>3. Kennwerte (Regelfall R + Sonderfall S)</t>
  </si>
  <si>
    <t>NUF / BGF</t>
  </si>
  <si>
    <t>Flächeneffizienz – Anteil der Nutzungsfläche an der Brutto-Grundfläche</t>
  </si>
  <si>
    <t>NRF / BGF</t>
  </si>
  <si>
    <t>Netto-Raumfläche im Verhältnis zur Brutto-Grundfläche</t>
  </si>
  <si>
    <t>KGF / BGF</t>
  </si>
  <si>
    <t>Konstruktionsanteil – Außen-, Innen- und Trennwände, Stützen, Schächte</t>
  </si>
  <si>
    <t>VF / NUF</t>
  </si>
  <si>
    <t>Erschließungsaufwand</t>
  </si>
  <si>
    <t>BGF / NUF</t>
  </si>
  <si>
    <t>m² BGF je m² Nutzungsfläche – wichtig für Kostenkennwerte nach DIN 276</t>
  </si>
  <si>
    <t>BRI / BGF (Ø Geschosshöhe in m)</t>
  </si>
  <si>
    <t>mittlere Geschosshöhe</t>
  </si>
  <si>
    <t>Gelbe Felder ausfüllen. Die Raumflächen kommen aus dem Blatt „Räume“ – Geschoss, Flächenart und R/S dort genau wie hier schreiben (am einfachsten aus der Liste wählen). BGF aus den äußeren Maßen der Bauteile je Grundrissebene eintragen; der Rauminhalt BRI ist hier vereinfacht BGF × Geschosshöhe. Die Konstruktions-Grundfläche (KGF) ergibt sich als Differenz BGF − NRF; rot = NRF größer als BGF (Eingabefehler), gelb = ungewöhnlicher KGF-Anteil. Regelfall R: allseitig umschlossene Bereiche; Sonderfall S: nicht allseitig umschlossene, aber zum Gebäude gehörende Bereiche wie Balkone und überdeckte Terrassen. Maßgeblich ist der Normtext DIN 277:2021-08. Muster ohne Gewähr.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</si>
  <si>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</si>
  <si>
    <t>Flächenberechnung DIN 277 · Raumliste</t>
  </si>
  <si>
    <t>Netto-Raumflächen je Raum · Fläche = Länge × Breite + Zu-/Abschlag (unregelmäßige Räume: nur Zu-/Abschlag mit der Gesamtfläche eintragen)  ·  Gelbe Felder ausfüllen</t>
  </si>
  <si>
    <t>Nr.</t>
  </si>
  <si>
    <t>Raum / Bereich</t>
  </si>
  <si>
    <t>Flächenart nach DIN 277</t>
  </si>
  <si>
    <t>R / S</t>
  </si>
  <si>
    <t>Länge m</t>
  </si>
  <si>
    <t>Breite m</t>
  </si>
  <si>
    <t>Zu- / Abschlag m²</t>
  </si>
  <si>
    <t>Fläche m²</t>
  </si>
  <si>
    <t>Bemerkung</t>
  </si>
  <si>
    <t>1</t>
  </si>
  <si>
    <t>Kellerabteile (8 Stück)</t>
  </si>
  <si>
    <t>2</t>
  </si>
  <si>
    <t>Fahrradraum</t>
  </si>
  <si>
    <t>3</t>
  </si>
  <si>
    <t>Hausanschlussraum</t>
  </si>
  <si>
    <t>4</t>
  </si>
  <si>
    <t>Heizung</t>
  </si>
  <si>
    <t>5</t>
  </si>
  <si>
    <t>Kellerflur</t>
  </si>
  <si>
    <t>6</t>
  </si>
  <si>
    <t>Treppenhaus</t>
  </si>
  <si>
    <t>7</t>
  </si>
  <si>
    <t>Wohnung 1 – Wohnräume, Küche</t>
  </si>
  <si>
    <t>8</t>
  </si>
  <si>
    <t>Wohnung 1 – Bad, Abstellraum</t>
  </si>
  <si>
    <t>9</t>
  </si>
  <si>
    <t>Wohnung 1 – Flur</t>
  </si>
  <si>
    <t>10</t>
  </si>
  <si>
    <t>Wohnung 2 – Wohnräume, Küche</t>
  </si>
  <si>
    <t>11</t>
  </si>
  <si>
    <t>Wohnung 2 – Bad, Abstellraum</t>
  </si>
  <si>
    <t>12</t>
  </si>
  <si>
    <t>Wohnung 2 – Flur</t>
  </si>
  <si>
    <t>13</t>
  </si>
  <si>
    <t>Treppenhaus mit Windfang</t>
  </si>
  <si>
    <t>14</t>
  </si>
  <si>
    <t>Wohnung 3 – Wohnräume, Küche</t>
  </si>
  <si>
    <t>15</t>
  </si>
  <si>
    <t>Wohnung 3 – Bad, Abstellraum</t>
  </si>
  <si>
    <t>16</t>
  </si>
  <si>
    <t>Wohnung 3 – Flur</t>
  </si>
  <si>
    <t>17</t>
  </si>
  <si>
    <t>Wohnung 4 – Wohnräume, Küche</t>
  </si>
  <si>
    <t>18</t>
  </si>
  <si>
    <t>Wohnung 4 – Bad, Abstellraum</t>
  </si>
  <si>
    <t>19</t>
  </si>
  <si>
    <t>Wohnung 4 – Flur</t>
  </si>
  <si>
    <t>20</t>
  </si>
  <si>
    <t>21</t>
  </si>
  <si>
    <t>Schacht / Technik</t>
  </si>
  <si>
    <t>22</t>
  </si>
  <si>
    <t>Wohnung 5 – Wohnräume, Küche</t>
  </si>
  <si>
    <t>23</t>
  </si>
  <si>
    <t>Wohnung 5 – Bad, Abstellraum</t>
  </si>
  <si>
    <t>24</t>
  </si>
  <si>
    <t>Wohnung 5 – Flur</t>
  </si>
  <si>
    <t>25</t>
  </si>
  <si>
    <t>26</t>
  </si>
  <si>
    <t>Terrassen, überdeckt</t>
  </si>
  <si>
    <t>27</t>
  </si>
  <si>
    <t>Balkone</t>
  </si>
  <si>
    <t>Summe aller Räume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</si>
</sst>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 %"/>
  </numFmts>
  <fonts count="15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162A4D"/>
      <sz val="11.5"/>
    </font>
    <font>
      <b/>
      <color rgb="FFFFFFFF"/>
      <sz val="9.5"/>
    </font>
    <font>
      <color rgb="FF1F2937"/>
    </font>
    <font>
      <b/>
      <color rgb="FF162A4D"/>
      <sz val="9.5"/>
    </font>
    <font>
      <b/>
    </font>
    <font>
      <b/>
      <color rgb="FF162A4D"/>
    </font>
    <font>
      <sz val="9.5"/>
    </font>
    <font>
      <b/>
      <sz val="9.5"/>
    </font>
    <font>
      <color rgb="FF1F2937"/>
      <sz val="9.5"/>
    </font>
    <font>
      <i/>
      <color rgb="FF6B7280"/>
      <sz val="8.5"/>
    </font>
    <font>
      <i/>
      <color rgb="FF6B5B3A"/>
      <sz val="8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/>
      <bottom style="thin">
        <color rgb="FFC9A24B"/>
      </bottom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  <border>
      <left/>
      <right/>
      <top style="medium">
        <color rgb="FF162A4D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4" fillId="0" borderId="3" xfId="0" applyFont="1" applyBorder="1"/>
    <xf numFmtId="0" fontId="5" fillId="3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/>
    </xf>
    <xf numFmtId="4" fontId="0" fillId="2" borderId="2" xfId="0" applyNumberFormat="1" applyFill="1" applyBorder="1" applyAlignment="1">
      <alignment horizontal="right"/>
    </xf>
    <xf numFmtId="4" fontId="6" fillId="4" borderId="2" xfId="0" applyNumberFormat="1" applyFont="1" applyFill="1" applyBorder="1" applyAlignment="1">
      <alignment horizontal="right"/>
    </xf>
    <xf numFmtId="165" fontId="6" fillId="4" borderId="2" xfId="0" applyNumberFormat="1" applyFont="1" applyFill="1" applyBorder="1" applyAlignment="1">
      <alignment horizontal="right"/>
    </xf>
    <xf numFmtId="0" fontId="7" fillId="0" borderId="2" xfId="0" applyFont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5" borderId="0" xfId="0" applyFont="1" applyFill="1" applyAlignment="1">
      <alignment vertical="top" wrapText="1"/>
    </xf>
    <xf numFmtId="0" fontId="0" fillId="0" borderId="5" xfId="0" applyBorder="1"/>
    <xf numFmtId="0" fontId="7" fillId="0" borderId="2" xfId="0" applyFont="1" applyBorder="1" applyAlignment="1">
      <alignment horizontal="right"/>
    </xf>
    <xf numFmtId="4" fontId="8" fillId="4" borderId="6" xfId="0" applyNumberFormat="1" applyFont="1" applyFill="1" applyBorder="1" applyAlignment="1">
      <alignment horizontal="right"/>
    </xf>
  </cellXfs>
  <cellStyles count="1">
    <cellStyle name="Normal" xfId="0" builtinId="0"/>
  </cellStyles>
  <dxfs count="4">
    <dxf>
      <font>
        <b/>
        <color rgb="FFB91C1C"/>
      </font>
      <fill>
        <patternFill patternType="solid">
          <bgColor rgb="FFFEE2E2"/>
        </patternFill>
      </fill>
    </dxf>
    <dxf>
      <fill>
        <patternFill patternType="solid">
          <bgColor rgb="FFFEF3C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9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8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workbookViewId="0" showGridLines="0"/>
  </sheetViews>
  <sheetFormatPr defaultRowHeight="18" outlineLevelRow="0" outlineLevelCol="0" x14ac:dyDescent="55" customHeight="1"/>
  <cols>
    <col min="1" max="1" width="18" customWidth="1"/>
    <col min="2" max="2" width="12" customWidth="1"/>
    <col min="3" max="3" width="11" customWidth="1"/>
    <col min="4" max="4" width="10" customWidth="1"/>
    <col min="5" max="5" width="12" customWidth="1"/>
    <col min="6" max="6" width="11" customWidth="1"/>
    <col min="7" max="8" width="10" customWidth="1"/>
    <col min="9" max="11" width="11" customWidth="1"/>
  </cols>
  <sheetData>
    <row r="1" ht="3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spans="1:11" x14ac:dyDescent="0.25">
      <c r="A5" s="4" t="s">
        <v>2</v>
      </c>
      <c r="B5" s="5" t="s">
        <v>3</v>
      </c>
      <c r="C5" s="5"/>
      <c r="D5" s="5"/>
      <c r="E5" s="5"/>
      <c r="F5" s="5"/>
      <c r="G5" s="5"/>
      <c r="H5" s="4" t="s">
        <v>4</v>
      </c>
      <c r="I5" s="6">
        <v>46319</v>
      </c>
      <c r="J5" s="6"/>
      <c r="K5" s="6"/>
    </row>
    <row r="6" spans="1:11" x14ac:dyDescent="0.25">
      <c r="A6" s="4" t="s">
        <v>5</v>
      </c>
      <c r="B6" s="5"/>
      <c r="C6" s="5"/>
      <c r="D6" s="5"/>
      <c r="E6" s="5"/>
      <c r="F6" s="5"/>
      <c r="G6" s="5"/>
      <c r="H6" s="4" t="s">
        <v>6</v>
      </c>
      <c r="I6" s="5" t="s">
        <v>7</v>
      </c>
      <c r="J6" s="5"/>
      <c r="K6" s="5"/>
    </row>
    <row r="8" spans="1:11" x14ac:dyDescent="0.25">
      <c r="A8" s="7" t="s">
        <v>8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ht="44" customHeight="1" spans="1:11" x14ac:dyDescent="0.25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8" t="s">
        <v>15</v>
      </c>
      <c r="H9" s="8" t="s">
        <v>16</v>
      </c>
      <c r="I9" s="8" t="s">
        <v>17</v>
      </c>
      <c r="J9" s="8" t="s">
        <v>18</v>
      </c>
      <c r="K9" s="8" t="s">
        <v>19</v>
      </c>
    </row>
    <row r="10" spans="1:11" x14ac:dyDescent="0.25">
      <c r="A10" s="5" t="s">
        <v>20</v>
      </c>
      <c r="B10" s="9" t="s">
        <v>21</v>
      </c>
      <c r="C10" s="10">
        <v>262</v>
      </c>
      <c r="D10" s="10">
        <v>2.75</v>
      </c>
      <c r="E10" s="11">
        <f>IF(OR(C10="",D10=""),"",ROUND(C10*D10,2))</f>
      </c>
      <c r="F10" s="11">
        <f>IF($A10="","",SUMIFS(Räume!$I$6:$I$85,Räume!$B$6:$B$85,$A10,Räume!$E$6:$E$85,IF($B10="","R",$B10),Räume!$D$6:$D$85,"NUF*"))</f>
      </c>
      <c r="G10" s="11">
        <f>IF($A10="","",SUMIFS(Räume!$I$6:$I$85,Räume!$B$6:$B$85,$A10,Räume!$E$6:$E$85,IF($B10="","R",$B10),Räume!$D$6:$D$85,"TF*"))</f>
      </c>
      <c r="H10" s="11">
        <f>IF($A10="","",SUMIFS(Räume!$I$6:$I$85,Räume!$B$6:$B$85,$A10,Räume!$E$6:$E$85,IF($B10="","R",$B10),Räume!$D$6:$D$85,"VF*"))</f>
      </c>
      <c r="I10" s="11">
        <f>IF($A10="","",F10+G10+H10)</f>
      </c>
      <c r="J10" s="11">
        <f>IF(OR($A10="",C10=""),"",C10-I10)</f>
      </c>
      <c r="K10" s="12">
        <f>IF(N(C10)=0,"",J10/C10)</f>
      </c>
    </row>
    <row r="11" spans="1:11" x14ac:dyDescent="0.25">
      <c r="A11" s="5" t="s">
        <v>22</v>
      </c>
      <c r="B11" s="9" t="s">
        <v>21</v>
      </c>
      <c r="C11" s="10">
        <v>262</v>
      </c>
      <c r="D11" s="10">
        <v>2.95</v>
      </c>
      <c r="E11" s="11">
        <f>IF(OR(C11="",D11=""),"",ROUND(C11*D11,2))</f>
      </c>
      <c r="F11" s="11">
        <f>IF($A11="","",SUMIFS(Räume!$I$6:$I$85,Räume!$B$6:$B$85,$A11,Räume!$E$6:$E$85,IF($B11="","R",$B11),Räume!$D$6:$D$85,"NUF*"))</f>
      </c>
      <c r="G11" s="11">
        <f>IF($A11="","",SUMIFS(Räume!$I$6:$I$85,Räume!$B$6:$B$85,$A11,Räume!$E$6:$E$85,IF($B11="","R",$B11),Räume!$D$6:$D$85,"TF*"))</f>
      </c>
      <c r="H11" s="11">
        <f>IF($A11="","",SUMIFS(Räume!$I$6:$I$85,Räume!$B$6:$B$85,$A11,Räume!$E$6:$E$85,IF($B11="","R",$B11),Räume!$D$6:$D$85,"VF*"))</f>
      </c>
      <c r="I11" s="11">
        <f>IF($A11="","",F11+G11+H11)</f>
      </c>
      <c r="J11" s="11">
        <f>IF(OR($A11="",C11=""),"",C11-I11)</f>
      </c>
      <c r="K11" s="12">
        <f>IF(N(C11)=0,"",J11/C11)</f>
      </c>
    </row>
    <row r="12" spans="1:11" x14ac:dyDescent="0.25">
      <c r="A12" s="5" t="s">
        <v>23</v>
      </c>
      <c r="B12" s="9" t="s">
        <v>21</v>
      </c>
      <c r="C12" s="10">
        <v>262</v>
      </c>
      <c r="D12" s="10">
        <v>2.95</v>
      </c>
      <c r="E12" s="11">
        <f>IF(OR(C12="",D12=""),"",ROUND(C12*D12,2))</f>
      </c>
      <c r="F12" s="11">
        <f>IF($A12="","",SUMIFS(Räume!$I$6:$I$85,Räume!$B$6:$B$85,$A12,Räume!$E$6:$E$85,IF($B12="","R",$B12),Räume!$D$6:$D$85,"NUF*"))</f>
      </c>
      <c r="G12" s="11">
        <f>IF($A12="","",SUMIFS(Räume!$I$6:$I$85,Räume!$B$6:$B$85,$A12,Räume!$E$6:$E$85,IF($B12="","R",$B12),Räume!$D$6:$D$85,"TF*"))</f>
      </c>
      <c r="H12" s="11">
        <f>IF($A12="","",SUMIFS(Räume!$I$6:$I$85,Räume!$B$6:$B$85,$A12,Räume!$E$6:$E$85,IF($B12="","R",$B12),Räume!$D$6:$D$85,"VF*"))</f>
      </c>
      <c r="I12" s="11">
        <f>IF($A12="","",F12+G12+H12)</f>
      </c>
      <c r="J12" s="11">
        <f>IF(OR($A12="",C12=""),"",C12-I12)</f>
      </c>
      <c r="K12" s="12">
        <f>IF(N(C12)=0,"",J12/C12)</f>
      </c>
    </row>
    <row r="13" spans="1:11" x14ac:dyDescent="0.25">
      <c r="A13" s="5" t="s">
        <v>24</v>
      </c>
      <c r="B13" s="9" t="s">
        <v>21</v>
      </c>
      <c r="C13" s="10">
        <v>214</v>
      </c>
      <c r="D13" s="10">
        <v>2.85</v>
      </c>
      <c r="E13" s="11">
        <f>IF(OR(C13="",D13=""),"",ROUND(C13*D13,2))</f>
      </c>
      <c r="F13" s="11">
        <f>IF($A13="","",SUMIFS(Räume!$I$6:$I$85,Räume!$B$6:$B$85,$A13,Räume!$E$6:$E$85,IF($B13="","R",$B13),Räume!$D$6:$D$85,"NUF*"))</f>
      </c>
      <c r="G13" s="11">
        <f>IF($A13="","",SUMIFS(Räume!$I$6:$I$85,Räume!$B$6:$B$85,$A13,Räume!$E$6:$E$85,IF($B13="","R",$B13),Räume!$D$6:$D$85,"TF*"))</f>
      </c>
      <c r="H13" s="11">
        <f>IF($A13="","",SUMIFS(Räume!$I$6:$I$85,Räume!$B$6:$B$85,$A13,Räume!$E$6:$E$85,IF($B13="","R",$B13),Räume!$D$6:$D$85,"VF*"))</f>
      </c>
      <c r="I13" s="11">
        <f>IF($A13="","",F13+G13+H13)</f>
      </c>
      <c r="J13" s="11">
        <f>IF(OR($A13="",C13=""),"",C13-I13)</f>
      </c>
      <c r="K13" s="12">
        <f>IF(N(C13)=0,"",J13/C13)</f>
      </c>
    </row>
    <row r="14" spans="1:11" x14ac:dyDescent="0.25">
      <c r="A14" s="5" t="s">
        <v>22</v>
      </c>
      <c r="B14" s="9" t="s">
        <v>25</v>
      </c>
      <c r="C14" s="10">
        <v>24</v>
      </c>
      <c r="D14" s="10">
        <v>2.6</v>
      </c>
      <c r="E14" s="11">
        <f>IF(OR(C14="",D14=""),"",ROUND(C14*D14,2))</f>
      </c>
      <c r="F14" s="11">
        <f>IF($A14="","",SUMIFS(Räume!$I$6:$I$85,Räume!$B$6:$B$85,$A14,Räume!$E$6:$E$85,IF($B14="","R",$B14),Räume!$D$6:$D$85,"NUF*"))</f>
      </c>
      <c r="G14" s="11">
        <f>IF($A14="","",SUMIFS(Räume!$I$6:$I$85,Räume!$B$6:$B$85,$A14,Räume!$E$6:$E$85,IF($B14="","R",$B14),Räume!$D$6:$D$85,"TF*"))</f>
      </c>
      <c r="H14" s="11">
        <f>IF($A14="","",SUMIFS(Räume!$I$6:$I$85,Räume!$B$6:$B$85,$A14,Räume!$E$6:$E$85,IF($B14="","R",$B14),Räume!$D$6:$D$85,"VF*"))</f>
      </c>
      <c r="I14" s="11">
        <f>IF($A14="","",F14+G14+H14)</f>
      </c>
      <c r="J14" s="11">
        <f>IF(OR($A14="",C14=""),"",C14-I14)</f>
      </c>
      <c r="K14" s="12">
        <f>IF(N(C14)=0,"",J14/C14)</f>
      </c>
    </row>
    <row r="15" spans="1:11" x14ac:dyDescent="0.25">
      <c r="A15" s="5" t="s">
        <v>23</v>
      </c>
      <c r="B15" s="9" t="s">
        <v>25</v>
      </c>
      <c r="C15" s="10">
        <v>18</v>
      </c>
      <c r="D15" s="10">
        <v>2.6</v>
      </c>
      <c r="E15" s="11">
        <f>IF(OR(C15="",D15=""),"",ROUND(C15*D15,2))</f>
      </c>
      <c r="F15" s="11">
        <f>IF($A15="","",SUMIFS(Räume!$I$6:$I$85,Räume!$B$6:$B$85,$A15,Räume!$E$6:$E$85,IF($B15="","R",$B15),Räume!$D$6:$D$85,"NUF*"))</f>
      </c>
      <c r="G15" s="11">
        <f>IF($A15="","",SUMIFS(Räume!$I$6:$I$85,Räume!$B$6:$B$85,$A15,Räume!$E$6:$E$85,IF($B15="","R",$B15),Räume!$D$6:$D$85,"TF*"))</f>
      </c>
      <c r="H15" s="11">
        <f>IF($A15="","",SUMIFS(Räume!$I$6:$I$85,Räume!$B$6:$B$85,$A15,Räume!$E$6:$E$85,IF($B15="","R",$B15),Räume!$D$6:$D$85,"VF*"))</f>
      </c>
      <c r="I15" s="11">
        <f>IF($A15="","",F15+G15+H15)</f>
      </c>
      <c r="J15" s="11">
        <f>IF(OR($A15="",C15=""),"",C15-I15)</f>
      </c>
      <c r="K15" s="12">
        <f>IF(N(C15)=0,"",J15/C15)</f>
      </c>
    </row>
    <row r="16" spans="1:11" x14ac:dyDescent="0.25">
      <c r="A16" s="5"/>
      <c r="B16" s="9"/>
      <c r="C16" s="10"/>
      <c r="D16" s="10"/>
      <c r="E16" s="11">
        <f>IF(OR(C16="",D16=""),"",ROUND(C16*D16,2))</f>
      </c>
      <c r="F16" s="11">
        <f>IF($A16="","",SUMIFS(Räume!$I$6:$I$85,Räume!$B$6:$B$85,$A16,Räume!$E$6:$E$85,IF($B16="","R",$B16),Räume!$D$6:$D$85,"NUF*"))</f>
      </c>
      <c r="G16" s="11">
        <f>IF($A16="","",SUMIFS(Räume!$I$6:$I$85,Räume!$B$6:$B$85,$A16,Räume!$E$6:$E$85,IF($B16="","R",$B16),Räume!$D$6:$D$85,"TF*"))</f>
      </c>
      <c r="H16" s="11">
        <f>IF($A16="","",SUMIFS(Räume!$I$6:$I$85,Räume!$B$6:$B$85,$A16,Räume!$E$6:$E$85,IF($B16="","R",$B16),Räume!$D$6:$D$85,"VF*"))</f>
      </c>
      <c r="I16" s="11">
        <f>IF($A16="","",F16+G16+H16)</f>
      </c>
      <c r="J16" s="11">
        <f>IF(OR($A16="",C16=""),"",C16-I16)</f>
      </c>
      <c r="K16" s="12">
        <f>IF(N(C16)=0,"",J16/C16)</f>
      </c>
    </row>
    <row r="17" spans="1:11" x14ac:dyDescent="0.25">
      <c r="A17" s="5"/>
      <c r="B17" s="9"/>
      <c r="C17" s="10"/>
      <c r="D17" s="10"/>
      <c r="E17" s="11">
        <f>IF(OR(C17="",D17=""),"",ROUND(C17*D17,2))</f>
      </c>
      <c r="F17" s="11">
        <f>IF($A17="","",SUMIFS(Räume!$I$6:$I$85,Räume!$B$6:$B$85,$A17,Räume!$E$6:$E$85,IF($B17="","R",$B17),Räume!$D$6:$D$85,"NUF*"))</f>
      </c>
      <c r="G17" s="11">
        <f>IF($A17="","",SUMIFS(Räume!$I$6:$I$85,Räume!$B$6:$B$85,$A17,Räume!$E$6:$E$85,IF($B17="","R",$B17),Räume!$D$6:$D$85,"TF*"))</f>
      </c>
      <c r="H17" s="11">
        <f>IF($A17="","",SUMIFS(Räume!$I$6:$I$85,Räume!$B$6:$B$85,$A17,Räume!$E$6:$E$85,IF($B17="","R",$B17),Räume!$D$6:$D$85,"VF*"))</f>
      </c>
      <c r="I17" s="11">
        <f>IF($A17="","",F17+G17+H17)</f>
      </c>
      <c r="J17" s="11">
        <f>IF(OR($A17="",C17=""),"",C17-I17)</f>
      </c>
      <c r="K17" s="12">
        <f>IF(N(C17)=0,"",J17/C17)</f>
      </c>
    </row>
    <row r="18" spans="1:11" x14ac:dyDescent="0.25">
      <c r="A18" s="5"/>
      <c r="B18" s="9"/>
      <c r="C18" s="10"/>
      <c r="D18" s="10"/>
      <c r="E18" s="11">
        <f>IF(OR(C18="",D18=""),"",ROUND(C18*D18,2))</f>
      </c>
      <c r="F18" s="11">
        <f>IF($A18="","",SUMIFS(Räume!$I$6:$I$85,Räume!$B$6:$B$85,$A18,Räume!$E$6:$E$85,IF($B18="","R",$B18),Räume!$D$6:$D$85,"NUF*"))</f>
      </c>
      <c r="G18" s="11">
        <f>IF($A18="","",SUMIFS(Räume!$I$6:$I$85,Räume!$B$6:$B$85,$A18,Räume!$E$6:$E$85,IF($B18="","R",$B18),Räume!$D$6:$D$85,"TF*"))</f>
      </c>
      <c r="H18" s="11">
        <f>IF($A18="","",SUMIFS(Räume!$I$6:$I$85,Räume!$B$6:$B$85,$A18,Räume!$E$6:$E$85,IF($B18="","R",$B18),Räume!$D$6:$D$85,"VF*"))</f>
      </c>
      <c r="I18" s="11">
        <f>IF($A18="","",F18+G18+H18)</f>
      </c>
      <c r="J18" s="11">
        <f>IF(OR($A18="",C18=""),"",C18-I18)</f>
      </c>
      <c r="K18" s="12">
        <f>IF(N(C18)=0,"",J18/C18)</f>
      </c>
    </row>
    <row r="19" spans="1:11" x14ac:dyDescent="0.25">
      <c r="A19" s="5"/>
      <c r="B19" s="9"/>
      <c r="C19" s="10"/>
      <c r="D19" s="10"/>
      <c r="E19" s="11">
        <f>IF(OR(C19="",D19=""),"",ROUND(C19*D19,2))</f>
      </c>
      <c r="F19" s="11">
        <f>IF($A19="","",SUMIFS(Räume!$I$6:$I$85,Räume!$B$6:$B$85,$A19,Räume!$E$6:$E$85,IF($B19="","R",$B19),Räume!$D$6:$D$85,"NUF*"))</f>
      </c>
      <c r="G19" s="11">
        <f>IF($A19="","",SUMIFS(Räume!$I$6:$I$85,Räume!$B$6:$B$85,$A19,Räume!$E$6:$E$85,IF($B19="","R",$B19),Räume!$D$6:$D$85,"TF*"))</f>
      </c>
      <c r="H19" s="11">
        <f>IF($A19="","",SUMIFS(Räume!$I$6:$I$85,Räume!$B$6:$B$85,$A19,Räume!$E$6:$E$85,IF($B19="","R",$B19),Räume!$D$6:$D$85,"VF*"))</f>
      </c>
      <c r="I19" s="11">
        <f>IF($A19="","",F19+G19+H19)</f>
      </c>
      <c r="J19" s="11">
        <f>IF(OR($A19="",C19=""),"",C19-I19)</f>
      </c>
      <c r="K19" s="12">
        <f>IF(N(C19)=0,"",J19/C19)</f>
      </c>
    </row>
    <row r="20" spans="1:11" x14ac:dyDescent="0.25">
      <c r="A20" s="5"/>
      <c r="B20" s="9"/>
      <c r="C20" s="10"/>
      <c r="D20" s="10"/>
      <c r="E20" s="11">
        <f>IF(OR(C20="",D20=""),"",ROUND(C20*D20,2))</f>
      </c>
      <c r="F20" s="11">
        <f>IF($A20="","",SUMIFS(Räume!$I$6:$I$85,Räume!$B$6:$B$85,$A20,Räume!$E$6:$E$85,IF($B20="","R",$B20),Räume!$D$6:$D$85,"NUF*"))</f>
      </c>
      <c r="G20" s="11">
        <f>IF($A20="","",SUMIFS(Räume!$I$6:$I$85,Räume!$B$6:$B$85,$A20,Räume!$E$6:$E$85,IF($B20="","R",$B20),Räume!$D$6:$D$85,"TF*"))</f>
      </c>
      <c r="H20" s="11">
        <f>IF($A20="","",SUMIFS(Räume!$I$6:$I$85,Räume!$B$6:$B$85,$A20,Räume!$E$6:$E$85,IF($B20="","R",$B20),Räume!$D$6:$D$85,"VF*"))</f>
      </c>
      <c r="I20" s="11">
        <f>IF($A20="","",F20+G20+H20)</f>
      </c>
      <c r="J20" s="11">
        <f>IF(OR($A20="",C20=""),"",C20-I20)</f>
      </c>
      <c r="K20" s="12">
        <f>IF(N(C20)=0,"",J20/C20)</f>
      </c>
    </row>
    <row r="21" spans="1:11" x14ac:dyDescent="0.25">
      <c r="A21" s="5"/>
      <c r="B21" s="9"/>
      <c r="C21" s="10"/>
      <c r="D21" s="10"/>
      <c r="E21" s="11">
        <f>IF(OR(C21="",D21=""),"",ROUND(C21*D21,2))</f>
      </c>
      <c r="F21" s="11">
        <f>IF($A21="","",SUMIFS(Räume!$I$6:$I$85,Räume!$B$6:$B$85,$A21,Räume!$E$6:$E$85,IF($B21="","R",$B21),Räume!$D$6:$D$85,"NUF*"))</f>
      </c>
      <c r="G21" s="11">
        <f>IF($A21="","",SUMIFS(Räume!$I$6:$I$85,Räume!$B$6:$B$85,$A21,Räume!$E$6:$E$85,IF($B21="","R",$B21),Räume!$D$6:$D$85,"TF*"))</f>
      </c>
      <c r="H21" s="11">
        <f>IF($A21="","",SUMIFS(Räume!$I$6:$I$85,Räume!$B$6:$B$85,$A21,Räume!$E$6:$E$85,IF($B21="","R",$B21),Räume!$D$6:$D$85,"VF*"))</f>
      </c>
      <c r="I21" s="11">
        <f>IF($A21="","",F21+G21+H21)</f>
      </c>
      <c r="J21" s="11">
        <f>IF(OR($A21="",C21=""),"",C21-I21)</f>
      </c>
      <c r="K21" s="12">
        <f>IF(N(C21)=0,"",J21/C21)</f>
      </c>
    </row>
    <row r="22" spans="1:11" x14ac:dyDescent="0.25">
      <c r="A22" s="13" t="s">
        <v>26</v>
      </c>
      <c r="B22" s="13"/>
      <c r="C22" s="14">
        <f>SUMIF($B$10:$B$21,"R",C10:C21)</f>
      </c>
      <c r="E22" s="14">
        <f>SUMIF($B$10:$B$21,"R",E10:E21)</f>
      </c>
      <c r="F22" s="14">
        <f>SUMIF($B$10:$B$21,"R",F10:F21)</f>
      </c>
      <c r="G22" s="14">
        <f>SUMIF($B$10:$B$21,"R",G10:G21)</f>
      </c>
      <c r="H22" s="14">
        <f>SUMIF($B$10:$B$21,"R",H10:H21)</f>
      </c>
      <c r="I22" s="14">
        <f>SUMIF($B$10:$B$21,"R",I10:I21)</f>
      </c>
      <c r="J22" s="14">
        <f>SUMIF($B$10:$B$21,"R",J10:J21)</f>
      </c>
      <c r="K22" s="12">
        <f>IF(N(C22)=0,"",J22/C22)</f>
      </c>
    </row>
    <row r="23" spans="1:11" x14ac:dyDescent="0.25">
      <c r="A23" s="13" t="s">
        <v>27</v>
      </c>
      <c r="B23" s="13"/>
      <c r="C23" s="14">
        <f>SUMIF($B$10:$B$21,"S",C10:C21)</f>
      </c>
      <c r="E23" s="14">
        <f>SUMIF($B$10:$B$21,"S",E10:E21)</f>
      </c>
      <c r="F23" s="14">
        <f>SUMIF($B$10:$B$21,"S",F10:F21)</f>
      </c>
      <c r="G23" s="14">
        <f>SUMIF($B$10:$B$21,"S",G10:G21)</f>
      </c>
      <c r="H23" s="14">
        <f>SUMIF($B$10:$B$21,"S",H10:H21)</f>
      </c>
      <c r="I23" s="14">
        <f>SUMIF($B$10:$B$21,"S",I10:I21)</f>
      </c>
      <c r="J23" s="14">
        <f>SUMIF($B$10:$B$21,"S",J10:J21)</f>
      </c>
      <c r="K23" s="12">
        <f>IF(N(C23)=0,"",J23/C23)</f>
      </c>
    </row>
    <row r="24" spans="1:11" x14ac:dyDescent="0.25">
      <c r="A24" s="13" t="s">
        <v>28</v>
      </c>
      <c r="B24" s="13"/>
      <c r="C24" s="15">
        <f>C22+C23</f>
      </c>
      <c r="E24" s="15">
        <f>E22+E23</f>
      </c>
      <c r="F24" s="15">
        <f>F22+F23</f>
      </c>
      <c r="G24" s="15">
        <f>G22+G23</f>
      </c>
      <c r="H24" s="15">
        <f>H22+H23</f>
      </c>
      <c r="I24" s="15">
        <f>I22+I23</f>
      </c>
      <c r="J24" s="15">
        <f>J22+J23</f>
      </c>
      <c r="K24" s="12">
        <f>IF(N(C24)=0,"",J24/C24)</f>
      </c>
    </row>
    <row r="26" spans="1:11" x14ac:dyDescent="0.25">
      <c r="A26" s="7" t="s">
        <v>29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ht="30" customHeight="1" spans="1:9" x14ac:dyDescent="0.25">
      <c r="A27" s="8" t="s">
        <v>30</v>
      </c>
      <c r="B27" s="8"/>
      <c r="C27" s="8"/>
      <c r="D27" s="8"/>
      <c r="E27" s="8"/>
      <c r="F27" s="8" t="s">
        <v>31</v>
      </c>
      <c r="G27" s="8" t="s">
        <v>32</v>
      </c>
      <c r="H27" s="8" t="s">
        <v>33</v>
      </c>
      <c r="I27" s="8" t="s">
        <v>34</v>
      </c>
    </row>
    <row r="28" spans="1:9" x14ac:dyDescent="0.25">
      <c r="A28" s="16" t="s">
        <v>35</v>
      </c>
      <c r="B28" s="16"/>
      <c r="C28" s="16"/>
      <c r="D28" s="16"/>
      <c r="E28" s="16"/>
      <c r="F28" s="11">
        <f>SUMIFS(Räume!$I$6:$I$85,Räume!$D$6:$D$85,$A28,Räume!$E$6:$E$85,"R")</f>
      </c>
      <c r="G28" s="11">
        <f>SUMIFS(Räume!$I$6:$I$85,Räume!$D$6:$D$85,$A28,Räume!$E$6:$E$85,"S")</f>
      </c>
      <c r="H28" s="11">
        <f>F28+G28</f>
      </c>
      <c r="I28" s="12">
        <f>IF(N($H$37)=0,"",H28/$H$37)</f>
      </c>
    </row>
    <row r="29" spans="1:9" x14ac:dyDescent="0.25">
      <c r="A29" s="16" t="s">
        <v>36</v>
      </c>
      <c r="B29" s="16"/>
      <c r="C29" s="16"/>
      <c r="D29" s="16"/>
      <c r="E29" s="16"/>
      <c r="F29" s="11">
        <f>SUMIFS(Räume!$I$6:$I$85,Räume!$D$6:$D$85,$A29,Räume!$E$6:$E$85,"R")</f>
      </c>
      <c r="G29" s="11">
        <f>SUMIFS(Räume!$I$6:$I$85,Räume!$D$6:$D$85,$A29,Räume!$E$6:$E$85,"S")</f>
      </c>
      <c r="H29" s="11">
        <f>F29+G29</f>
      </c>
      <c r="I29" s="12">
        <f>IF(N($H$37)=0,"",H29/$H$37)</f>
      </c>
    </row>
    <row r="30" spans="1:9" x14ac:dyDescent="0.25">
      <c r="A30" s="16" t="s">
        <v>37</v>
      </c>
      <c r="B30" s="16"/>
      <c r="C30" s="16"/>
      <c r="D30" s="16"/>
      <c r="E30" s="16"/>
      <c r="F30" s="11">
        <f>SUMIFS(Räume!$I$6:$I$85,Räume!$D$6:$D$85,$A30,Räume!$E$6:$E$85,"R")</f>
      </c>
      <c r="G30" s="11">
        <f>SUMIFS(Räume!$I$6:$I$85,Räume!$D$6:$D$85,$A30,Räume!$E$6:$E$85,"S")</f>
      </c>
      <c r="H30" s="11">
        <f>F30+G30</f>
      </c>
      <c r="I30" s="12">
        <f>IF(N($H$37)=0,"",H30/$H$37)</f>
      </c>
    </row>
    <row r="31" spans="1:9" x14ac:dyDescent="0.25">
      <c r="A31" s="16" t="s">
        <v>38</v>
      </c>
      <c r="B31" s="16"/>
      <c r="C31" s="16"/>
      <c r="D31" s="16"/>
      <c r="E31" s="16"/>
      <c r="F31" s="11">
        <f>SUMIFS(Räume!$I$6:$I$85,Räume!$D$6:$D$85,$A31,Räume!$E$6:$E$85,"R")</f>
      </c>
      <c r="G31" s="11">
        <f>SUMIFS(Räume!$I$6:$I$85,Räume!$D$6:$D$85,$A31,Räume!$E$6:$E$85,"S")</f>
      </c>
      <c r="H31" s="11">
        <f>F31+G31</f>
      </c>
      <c r="I31" s="12">
        <f>IF(N($H$37)=0,"",H31/$H$37)</f>
      </c>
    </row>
    <row r="32" spans="1:9" x14ac:dyDescent="0.25">
      <c r="A32" s="16" t="s">
        <v>39</v>
      </c>
      <c r="B32" s="16"/>
      <c r="C32" s="16"/>
      <c r="D32" s="16"/>
      <c r="E32" s="16"/>
      <c r="F32" s="11">
        <f>SUMIFS(Räume!$I$6:$I$85,Räume!$D$6:$D$85,$A32,Räume!$E$6:$E$85,"R")</f>
      </c>
      <c r="G32" s="11">
        <f>SUMIFS(Räume!$I$6:$I$85,Räume!$D$6:$D$85,$A32,Räume!$E$6:$E$85,"S")</f>
      </c>
      <c r="H32" s="11">
        <f>F32+G32</f>
      </c>
      <c r="I32" s="12">
        <f>IF(N($H$37)=0,"",H32/$H$37)</f>
      </c>
    </row>
    <row r="33" spans="1:9" x14ac:dyDescent="0.25">
      <c r="A33" s="16" t="s">
        <v>40</v>
      </c>
      <c r="B33" s="16"/>
      <c r="C33" s="16"/>
      <c r="D33" s="16"/>
      <c r="E33" s="16"/>
      <c r="F33" s="11">
        <f>SUMIFS(Räume!$I$6:$I$85,Räume!$D$6:$D$85,$A33,Räume!$E$6:$E$85,"R")</f>
      </c>
      <c r="G33" s="11">
        <f>SUMIFS(Räume!$I$6:$I$85,Räume!$D$6:$D$85,$A33,Räume!$E$6:$E$85,"S")</f>
      </c>
      <c r="H33" s="11">
        <f>F33+G33</f>
      </c>
      <c r="I33" s="12">
        <f>IF(N($H$37)=0,"",H33/$H$37)</f>
      </c>
    </row>
    <row r="34" spans="1:9" x14ac:dyDescent="0.25">
      <c r="A34" s="16" t="s">
        <v>41</v>
      </c>
      <c r="B34" s="16"/>
      <c r="C34" s="16"/>
      <c r="D34" s="16"/>
      <c r="E34" s="16"/>
      <c r="F34" s="11">
        <f>SUMIFS(Räume!$I$6:$I$85,Räume!$D$6:$D$85,$A34,Räume!$E$6:$E$85,"R")</f>
      </c>
      <c r="G34" s="11">
        <f>SUMIFS(Räume!$I$6:$I$85,Räume!$D$6:$D$85,$A34,Räume!$E$6:$E$85,"S")</f>
      </c>
      <c r="H34" s="11">
        <f>F34+G34</f>
      </c>
      <c r="I34" s="12">
        <f>IF(N($H$37)=0,"",H34/$H$37)</f>
      </c>
    </row>
    <row r="35" spans="1:9" x14ac:dyDescent="0.25">
      <c r="A35" s="17" t="s">
        <v>42</v>
      </c>
      <c r="B35" s="17"/>
      <c r="C35" s="17"/>
      <c r="D35" s="17"/>
      <c r="E35" s="17"/>
      <c r="F35" s="11">
        <f>SUMIFS(Räume!$I$6:$I$85,Räume!$D$6:$D$85,$A35,Räume!$E$6:$E$85,"R")</f>
      </c>
      <c r="G35" s="11">
        <f>SUMIFS(Räume!$I$6:$I$85,Räume!$D$6:$D$85,$A35,Räume!$E$6:$E$85,"S")</f>
      </c>
      <c r="H35" s="11">
        <f>F35+G35</f>
      </c>
      <c r="I35" s="12">
        <f>IF(N($H$37)=0,"",H35/$H$37)</f>
      </c>
    </row>
    <row r="36" spans="1:9" x14ac:dyDescent="0.25">
      <c r="A36" s="17" t="s">
        <v>43</v>
      </c>
      <c r="B36" s="17"/>
      <c r="C36" s="17"/>
      <c r="D36" s="17"/>
      <c r="E36" s="17"/>
      <c r="F36" s="11">
        <f>SUMIFS(Räume!$I$6:$I$85,Räume!$D$6:$D$85,$A36,Räume!$E$6:$E$85,"R")</f>
      </c>
      <c r="G36" s="11">
        <f>SUMIFS(Räume!$I$6:$I$85,Räume!$D$6:$D$85,$A36,Räume!$E$6:$E$85,"S")</f>
      </c>
      <c r="H36" s="11">
        <f>F36+G36</f>
      </c>
      <c r="I36" s="12">
        <f>IF(N($H$37)=0,"",H36/$H$37)</f>
      </c>
    </row>
    <row r="37" spans="1:8" x14ac:dyDescent="0.25">
      <c r="A37" s="13" t="s">
        <v>44</v>
      </c>
      <c r="B37" s="13"/>
      <c r="C37" s="13"/>
      <c r="D37" s="13"/>
      <c r="E37" s="13"/>
      <c r="F37" s="15">
        <f>SUM(F28:F36)</f>
      </c>
      <c r="G37" s="15">
        <f>SUM(G28:G36)</f>
      </c>
      <c r="H37" s="15">
        <f>SUM(H28:H36)</f>
      </c>
    </row>
    <row r="38" spans="1:8" x14ac:dyDescent="0.25">
      <c r="A38" s="4" t="s">
        <v>45</v>
      </c>
      <c r="B38" s="4"/>
      <c r="C38" s="4"/>
      <c r="D38" s="4"/>
      <c r="E38" s="4"/>
      <c r="H38" s="11">
        <f>SUM(H28:H34)</f>
      </c>
    </row>
    <row r="39" spans="1:8" x14ac:dyDescent="0.25">
      <c r="A39" s="4" t="s">
        <v>46</v>
      </c>
      <c r="B39" s="4"/>
      <c r="C39" s="4"/>
      <c r="D39" s="4"/>
      <c r="E39" s="4"/>
      <c r="H39" s="11">
        <f>SUM(Räume!$I$6:$I$85)-H37</f>
      </c>
    </row>
    <row r="41" spans="1:11" x14ac:dyDescent="0.25">
      <c r="A41" s="7" t="s">
        <v>47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5">
      <c r="A42" s="18" t="s">
        <v>48</v>
      </c>
      <c r="B42" s="18"/>
      <c r="C42" s="18"/>
      <c r="D42" s="18"/>
      <c r="E42" s="12">
        <f>IF(N(C24)=0,"",F24/C24)</f>
      </c>
      <c r="F42" s="19" t="s">
        <v>49</v>
      </c>
      <c r="G42" s="19"/>
      <c r="H42" s="19"/>
      <c r="I42" s="19"/>
      <c r="J42" s="19"/>
      <c r="K42" s="19"/>
    </row>
    <row r="43" spans="1:11" x14ac:dyDescent="0.25">
      <c r="A43" s="18" t="s">
        <v>50</v>
      </c>
      <c r="B43" s="18"/>
      <c r="C43" s="18"/>
      <c r="D43" s="18"/>
      <c r="E43" s="12">
        <f>IF(N(C24)=0,"",I24/C24)</f>
      </c>
      <c r="F43" s="19" t="s">
        <v>51</v>
      </c>
      <c r="G43" s="19"/>
      <c r="H43" s="19"/>
      <c r="I43" s="19"/>
      <c r="J43" s="19"/>
      <c r="K43" s="19"/>
    </row>
    <row r="44" spans="1:11" x14ac:dyDescent="0.25">
      <c r="A44" s="18" t="s">
        <v>52</v>
      </c>
      <c r="B44" s="18"/>
      <c r="C44" s="18"/>
      <c r="D44" s="18"/>
      <c r="E44" s="12">
        <f>IF(N(C24)=0,"",J24/C24)</f>
      </c>
      <c r="F44" s="19" t="s">
        <v>53</v>
      </c>
      <c r="G44" s="19"/>
      <c r="H44" s="19"/>
      <c r="I44" s="19"/>
      <c r="J44" s="19"/>
      <c r="K44" s="19"/>
    </row>
    <row r="45" spans="1:11" x14ac:dyDescent="0.25">
      <c r="A45" s="18" t="s">
        <v>54</v>
      </c>
      <c r="B45" s="18"/>
      <c r="C45" s="18"/>
      <c r="D45" s="18"/>
      <c r="E45" s="12">
        <f>IF(N(F24)=0,"",H24/F24)</f>
      </c>
      <c r="F45" s="19" t="s">
        <v>55</v>
      </c>
      <c r="G45" s="19"/>
      <c r="H45" s="19"/>
      <c r="I45" s="19"/>
      <c r="J45" s="19"/>
      <c r="K45" s="19"/>
    </row>
    <row r="46" spans="1:11" x14ac:dyDescent="0.25">
      <c r="A46" s="18" t="s">
        <v>56</v>
      </c>
      <c r="B46" s="18"/>
      <c r="C46" s="18"/>
      <c r="D46" s="18"/>
      <c r="E46" s="11">
        <f>IF(N(F24)=0,"",C24/F24)</f>
      </c>
      <c r="F46" s="19" t="s">
        <v>57</v>
      </c>
      <c r="G46" s="19"/>
      <c r="H46" s="19"/>
      <c r="I46" s="19"/>
      <c r="J46" s="19"/>
      <c r="K46" s="19"/>
    </row>
    <row r="47" spans="1:11" x14ac:dyDescent="0.25">
      <c r="A47" s="18" t="s">
        <v>58</v>
      </c>
      <c r="B47" s="18"/>
      <c r="C47" s="18"/>
      <c r="D47" s="18"/>
      <c r="E47" s="11">
        <f>IF(N(C24)=0,"",E24/C24)</f>
      </c>
      <c r="F47" s="19" t="s">
        <v>59</v>
      </c>
      <c r="G47" s="19"/>
      <c r="H47" s="19"/>
      <c r="I47" s="19"/>
      <c r="J47" s="19"/>
      <c r="K47" s="19"/>
    </row>
    <row r="49" spans="1:11" x14ac:dyDescent="0.25">
      <c r="A49" s="20" t="s">
        <v>60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4" spans="1:11" x14ac:dyDescent="0.25">
      <c r="A54" s="21" t="s">
        <v>61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</row>
  </sheetData>
  <mergeCells count="39">
    <mergeCell ref="A1:K1"/>
    <mergeCell ref="A2:K2"/>
    <mergeCell ref="B5:G5"/>
    <mergeCell ref="I5:K5"/>
    <mergeCell ref="B6:G6"/>
    <mergeCell ref="I6:K6"/>
    <mergeCell ref="A8:K8"/>
    <mergeCell ref="A22:B22"/>
    <mergeCell ref="A23:B23"/>
    <mergeCell ref="A24:B24"/>
    <mergeCell ref="A26:K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1:K41"/>
    <mergeCell ref="A42:D42"/>
    <mergeCell ref="F42:K42"/>
    <mergeCell ref="A43:D43"/>
    <mergeCell ref="F43:K43"/>
    <mergeCell ref="A44:D44"/>
    <mergeCell ref="F44:K44"/>
    <mergeCell ref="A45:D45"/>
    <mergeCell ref="F45:K45"/>
    <mergeCell ref="A46:D46"/>
    <mergeCell ref="F46:K46"/>
    <mergeCell ref="A47:D47"/>
    <mergeCell ref="F47:K47"/>
    <mergeCell ref="A49:K52"/>
    <mergeCell ref="A54:K54"/>
  </mergeCells>
  <conditionalFormatting sqref="J10:K21">
    <cfRule type="expression" dxfId="0" priority="1">
      <formula>AND(ISNUMBER($J10),$J10&lt;0)</formula>
    </cfRule>
    <cfRule type="expression" dxfId="1" priority="2">
      <formula>AND(ISNUMBER($K10),$B10&lt;&gt;"S",OR($K10&lt;0.08,$K10&gt;0.3))</formula>
    </cfRule>
  </conditionalFormatting>
  <conditionalFormatting sqref="H39">
    <cfRule type="expression" dxfId="2" priority="3">
      <formula>ABS(N(H39))&gt;0.005</formula>
    </cfRule>
  </conditionalFormatting>
  <dataValidations count="1">
    <dataValidation type="list" allowBlank="1" showErrorMessage="1" error="Bitte einen Eintrag aus der Liste wählen." sqref="B10:B21">
      <formula1>"R,S"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6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7" customWidth="1"/>
    <col min="2" max="2" width="11" customWidth="1"/>
    <col min="3" max="3" width="32" customWidth="1"/>
    <col min="4" max="4" width="40" customWidth="1"/>
    <col min="5" max="5" width="8" customWidth="1"/>
    <col min="8" max="8" width="12" customWidth="1"/>
    <col min="9" max="9" width="11" customWidth="1"/>
    <col min="10" max="10" width="22" customWidth="1"/>
  </cols>
  <sheetData>
    <row r="1" ht="30" customHeight="1" spans="1:10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63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5" ht="32" customHeight="1" spans="1:10" x14ac:dyDescent="0.25">
      <c r="A5" s="8" t="s">
        <v>64</v>
      </c>
      <c r="B5" s="8" t="s">
        <v>9</v>
      </c>
      <c r="C5" s="8" t="s">
        <v>65</v>
      </c>
      <c r="D5" s="8" t="s">
        <v>66</v>
      </c>
      <c r="E5" s="8" t="s">
        <v>67</v>
      </c>
      <c r="F5" s="8" t="s">
        <v>68</v>
      </c>
      <c r="G5" s="8" t="s">
        <v>69</v>
      </c>
      <c r="H5" s="8" t="s">
        <v>70</v>
      </c>
      <c r="I5" s="8" t="s">
        <v>71</v>
      </c>
      <c r="J5" s="8" t="s">
        <v>72</v>
      </c>
    </row>
    <row r="6" spans="1:10" x14ac:dyDescent="0.25">
      <c r="A6" s="9" t="s">
        <v>73</v>
      </c>
      <c r="B6" s="5" t="s">
        <v>20</v>
      </c>
      <c r="C6" s="5" t="s">
        <v>74</v>
      </c>
      <c r="D6" s="5" t="s">
        <v>41</v>
      </c>
      <c r="E6" s="9" t="s">
        <v>21</v>
      </c>
      <c r="F6" s="10"/>
      <c r="G6" s="10"/>
      <c r="H6" s="10">
        <v>112</v>
      </c>
      <c r="I6" s="11">
        <f>IF(AND(F6="",H6=""),"",ROUND(N(F6)*N(G6)+N(H6),2))</f>
      </c>
      <c r="J6" s="5"/>
    </row>
    <row r="7" spans="1:10" x14ac:dyDescent="0.25">
      <c r="A7" s="9" t="s">
        <v>75</v>
      </c>
      <c r="B7" s="5" t="s">
        <v>20</v>
      </c>
      <c r="C7" s="5" t="s">
        <v>76</v>
      </c>
      <c r="D7" s="5" t="s">
        <v>41</v>
      </c>
      <c r="E7" s="9" t="s">
        <v>21</v>
      </c>
      <c r="F7" s="10">
        <v>6.2</v>
      </c>
      <c r="G7" s="10">
        <v>3.6</v>
      </c>
      <c r="H7" s="10"/>
      <c r="I7" s="11">
        <f>IF(AND(F7="",H7=""),"",ROUND(N(F7)*N(G7)+N(H7),2))</f>
      </c>
      <c r="J7" s="5"/>
    </row>
    <row r="8" spans="1:10" x14ac:dyDescent="0.25">
      <c r="A8" s="9" t="s">
        <v>77</v>
      </c>
      <c r="B8" s="5" t="s">
        <v>20</v>
      </c>
      <c r="C8" s="5" t="s">
        <v>78</v>
      </c>
      <c r="D8" s="5" t="s">
        <v>42</v>
      </c>
      <c r="E8" s="9" t="s">
        <v>21</v>
      </c>
      <c r="F8" s="10">
        <v>3.9</v>
      </c>
      <c r="G8" s="10">
        <v>3.2</v>
      </c>
      <c r="H8" s="10"/>
      <c r="I8" s="11">
        <f>IF(AND(F8="",H8=""),"",ROUND(N(F8)*N(G8)+N(H8),2))</f>
      </c>
      <c r="J8" s="5"/>
    </row>
    <row r="9" spans="1:10" x14ac:dyDescent="0.25">
      <c r="A9" s="9" t="s">
        <v>79</v>
      </c>
      <c r="B9" s="5" t="s">
        <v>20</v>
      </c>
      <c r="C9" s="5" t="s">
        <v>80</v>
      </c>
      <c r="D9" s="5" t="s">
        <v>42</v>
      </c>
      <c r="E9" s="9" t="s">
        <v>21</v>
      </c>
      <c r="F9" s="10">
        <v>3.5</v>
      </c>
      <c r="G9" s="10">
        <v>2.8</v>
      </c>
      <c r="H9" s="10"/>
      <c r="I9" s="11">
        <f>IF(AND(F9="",H9=""),"",ROUND(N(F9)*N(G9)+N(H9),2))</f>
      </c>
      <c r="J9" s="5"/>
    </row>
    <row r="10" spans="1:10" x14ac:dyDescent="0.25">
      <c r="A10" s="9" t="s">
        <v>81</v>
      </c>
      <c r="B10" s="5" t="s">
        <v>20</v>
      </c>
      <c r="C10" s="5" t="s">
        <v>82</v>
      </c>
      <c r="D10" s="5" t="s">
        <v>43</v>
      </c>
      <c r="E10" s="9" t="s">
        <v>21</v>
      </c>
      <c r="F10" s="10">
        <v>18.5</v>
      </c>
      <c r="G10" s="10">
        <v>1.6</v>
      </c>
      <c r="H10" s="10"/>
      <c r="I10" s="11">
        <f>IF(AND(F10="",H10=""),"",ROUND(N(F10)*N(G10)+N(H10),2))</f>
      </c>
      <c r="J10" s="5"/>
    </row>
    <row r="11" spans="1:10" x14ac:dyDescent="0.25">
      <c r="A11" s="9" t="s">
        <v>83</v>
      </c>
      <c r="B11" s="5" t="s">
        <v>20</v>
      </c>
      <c r="C11" s="5" t="s">
        <v>84</v>
      </c>
      <c r="D11" s="5" t="s">
        <v>43</v>
      </c>
      <c r="E11" s="9" t="s">
        <v>21</v>
      </c>
      <c r="F11" s="10">
        <v>6.2</v>
      </c>
      <c r="G11" s="10">
        <v>2.6</v>
      </c>
      <c r="H11" s="10"/>
      <c r="I11" s="11">
        <f>IF(AND(F11="",H11=""),"",ROUND(N(F11)*N(G11)+N(H11),2))</f>
      </c>
      <c r="J11" s="5"/>
    </row>
    <row r="12" spans="1:10" x14ac:dyDescent="0.25">
      <c r="A12" s="9" t="s">
        <v>85</v>
      </c>
      <c r="B12" s="5" t="s">
        <v>22</v>
      </c>
      <c r="C12" s="5" t="s">
        <v>86</v>
      </c>
      <c r="D12" s="5" t="s">
        <v>35</v>
      </c>
      <c r="E12" s="9" t="s">
        <v>21</v>
      </c>
      <c r="F12" s="10"/>
      <c r="G12" s="10"/>
      <c r="H12" s="10">
        <v>66.8</v>
      </c>
      <c r="I12" s="11">
        <f>IF(AND(F12="",H12=""),"",ROUND(N(F12)*N(G12)+N(H12),2))</f>
      </c>
      <c r="J12" s="5"/>
    </row>
    <row r="13" spans="1:10" x14ac:dyDescent="0.25">
      <c r="A13" s="9" t="s">
        <v>87</v>
      </c>
      <c r="B13" s="5" t="s">
        <v>22</v>
      </c>
      <c r="C13" s="5" t="s">
        <v>88</v>
      </c>
      <c r="D13" s="5" t="s">
        <v>41</v>
      </c>
      <c r="E13" s="9" t="s">
        <v>21</v>
      </c>
      <c r="F13" s="10"/>
      <c r="G13" s="10"/>
      <c r="H13" s="10">
        <v>8.9</v>
      </c>
      <c r="I13" s="11">
        <f>IF(AND(F13="",H13=""),"",ROUND(N(F13)*N(G13)+N(H13),2))</f>
      </c>
      <c r="J13" s="5"/>
    </row>
    <row r="14" spans="1:10" x14ac:dyDescent="0.25">
      <c r="A14" s="9" t="s">
        <v>89</v>
      </c>
      <c r="B14" s="5" t="s">
        <v>22</v>
      </c>
      <c r="C14" s="5" t="s">
        <v>90</v>
      </c>
      <c r="D14" s="5" t="s">
        <v>43</v>
      </c>
      <c r="E14" s="9" t="s">
        <v>21</v>
      </c>
      <c r="F14" s="10">
        <v>5.4</v>
      </c>
      <c r="G14" s="10">
        <v>1.4</v>
      </c>
      <c r="H14" s="10"/>
      <c r="I14" s="11">
        <f>IF(AND(F14="",H14=""),"",ROUND(N(F14)*N(G14)+N(H14),2))</f>
      </c>
      <c r="J14" s="5"/>
    </row>
    <row r="15" spans="1:10" x14ac:dyDescent="0.25">
      <c r="A15" s="9" t="s">
        <v>91</v>
      </c>
      <c r="B15" s="5" t="s">
        <v>22</v>
      </c>
      <c r="C15" s="5" t="s">
        <v>92</v>
      </c>
      <c r="D15" s="5" t="s">
        <v>35</v>
      </c>
      <c r="E15" s="9" t="s">
        <v>21</v>
      </c>
      <c r="F15" s="10"/>
      <c r="G15" s="10"/>
      <c r="H15" s="10">
        <v>82.3</v>
      </c>
      <c r="I15" s="11">
        <f>IF(AND(F15="",H15=""),"",ROUND(N(F15)*N(G15)+N(H15),2))</f>
      </c>
      <c r="J15" s="5"/>
    </row>
    <row r="16" spans="1:10" x14ac:dyDescent="0.25">
      <c r="A16" s="9" t="s">
        <v>93</v>
      </c>
      <c r="B16" s="5" t="s">
        <v>22</v>
      </c>
      <c r="C16" s="5" t="s">
        <v>94</v>
      </c>
      <c r="D16" s="5" t="s">
        <v>41</v>
      </c>
      <c r="E16" s="9" t="s">
        <v>21</v>
      </c>
      <c r="F16" s="10"/>
      <c r="G16" s="10"/>
      <c r="H16" s="10">
        <v>9.6</v>
      </c>
      <c r="I16" s="11">
        <f>IF(AND(F16="",H16=""),"",ROUND(N(F16)*N(G16)+N(H16),2))</f>
      </c>
      <c r="J16" s="5"/>
    </row>
    <row r="17" spans="1:10" x14ac:dyDescent="0.25">
      <c r="A17" s="9" t="s">
        <v>95</v>
      </c>
      <c r="B17" s="5" t="s">
        <v>22</v>
      </c>
      <c r="C17" s="5" t="s">
        <v>96</v>
      </c>
      <c r="D17" s="5" t="s">
        <v>43</v>
      </c>
      <c r="E17" s="9" t="s">
        <v>21</v>
      </c>
      <c r="F17" s="10">
        <v>6.1</v>
      </c>
      <c r="G17" s="10">
        <v>1.5</v>
      </c>
      <c r="H17" s="10"/>
      <c r="I17" s="11">
        <f>IF(AND(F17="",H17=""),"",ROUND(N(F17)*N(G17)+N(H17),2))</f>
      </c>
      <c r="J17" s="5"/>
    </row>
    <row r="18" spans="1:10" x14ac:dyDescent="0.25">
      <c r="A18" s="9" t="s">
        <v>97</v>
      </c>
      <c r="B18" s="5" t="s">
        <v>22</v>
      </c>
      <c r="C18" s="5" t="s">
        <v>98</v>
      </c>
      <c r="D18" s="5" t="s">
        <v>43</v>
      </c>
      <c r="E18" s="9" t="s">
        <v>21</v>
      </c>
      <c r="F18" s="10">
        <v>6.2</v>
      </c>
      <c r="G18" s="10">
        <v>2.6</v>
      </c>
      <c r="H18" s="10">
        <v>3.2</v>
      </c>
      <c r="I18" s="11">
        <f>IF(AND(F18="",H18=""),"",ROUND(N(F18)*N(G18)+N(H18),2))</f>
      </c>
      <c r="J18" s="5"/>
    </row>
    <row r="19" spans="1:10" x14ac:dyDescent="0.25">
      <c r="A19" s="9" t="s">
        <v>99</v>
      </c>
      <c r="B19" s="5" t="s">
        <v>23</v>
      </c>
      <c r="C19" s="5" t="s">
        <v>100</v>
      </c>
      <c r="D19" s="5" t="s">
        <v>35</v>
      </c>
      <c r="E19" s="9" t="s">
        <v>21</v>
      </c>
      <c r="F19" s="10"/>
      <c r="G19" s="10"/>
      <c r="H19" s="10">
        <v>66.8</v>
      </c>
      <c r="I19" s="11">
        <f>IF(AND(F19="",H19=""),"",ROUND(N(F19)*N(G19)+N(H19),2))</f>
      </c>
      <c r="J19" s="5"/>
    </row>
    <row r="20" spans="1:10" x14ac:dyDescent="0.25">
      <c r="A20" s="9" t="s">
        <v>101</v>
      </c>
      <c r="B20" s="5" t="s">
        <v>23</v>
      </c>
      <c r="C20" s="5" t="s">
        <v>102</v>
      </c>
      <c r="D20" s="5" t="s">
        <v>41</v>
      </c>
      <c r="E20" s="9" t="s">
        <v>21</v>
      </c>
      <c r="F20" s="10"/>
      <c r="G20" s="10"/>
      <c r="H20" s="10">
        <v>8.9</v>
      </c>
      <c r="I20" s="11">
        <f>IF(AND(F20="",H20=""),"",ROUND(N(F20)*N(G20)+N(H20),2))</f>
      </c>
      <c r="J20" s="5"/>
    </row>
    <row r="21" spans="1:10" x14ac:dyDescent="0.25">
      <c r="A21" s="9" t="s">
        <v>103</v>
      </c>
      <c r="B21" s="5" t="s">
        <v>23</v>
      </c>
      <c r="C21" s="5" t="s">
        <v>104</v>
      </c>
      <c r="D21" s="5" t="s">
        <v>43</v>
      </c>
      <c r="E21" s="9" t="s">
        <v>21</v>
      </c>
      <c r="F21" s="10">
        <v>5.4</v>
      </c>
      <c r="G21" s="10">
        <v>1.4</v>
      </c>
      <c r="H21" s="10"/>
      <c r="I21" s="11">
        <f>IF(AND(F21="",H21=""),"",ROUND(N(F21)*N(G21)+N(H21),2))</f>
      </c>
      <c r="J21" s="5"/>
    </row>
    <row r="22" spans="1:10" x14ac:dyDescent="0.25">
      <c r="A22" s="9" t="s">
        <v>105</v>
      </c>
      <c r="B22" s="5" t="s">
        <v>23</v>
      </c>
      <c r="C22" s="5" t="s">
        <v>106</v>
      </c>
      <c r="D22" s="5" t="s">
        <v>35</v>
      </c>
      <c r="E22" s="9" t="s">
        <v>21</v>
      </c>
      <c r="F22" s="10"/>
      <c r="G22" s="10"/>
      <c r="H22" s="10">
        <v>82.3</v>
      </c>
      <c r="I22" s="11">
        <f>IF(AND(F22="",H22=""),"",ROUND(N(F22)*N(G22)+N(H22),2))</f>
      </c>
      <c r="J22" s="5"/>
    </row>
    <row r="23" spans="1:10" x14ac:dyDescent="0.25">
      <c r="A23" s="9" t="s">
        <v>107</v>
      </c>
      <c r="B23" s="5" t="s">
        <v>23</v>
      </c>
      <c r="C23" s="5" t="s">
        <v>108</v>
      </c>
      <c r="D23" s="5" t="s">
        <v>41</v>
      </c>
      <c r="E23" s="9" t="s">
        <v>21</v>
      </c>
      <c r="F23" s="10"/>
      <c r="G23" s="10"/>
      <c r="H23" s="10">
        <v>9.6</v>
      </c>
      <c r="I23" s="11">
        <f>IF(AND(F23="",H23=""),"",ROUND(N(F23)*N(G23)+N(H23),2))</f>
      </c>
      <c r="J23" s="5"/>
    </row>
    <row r="24" spans="1:10" x14ac:dyDescent="0.25">
      <c r="A24" s="9" t="s">
        <v>109</v>
      </c>
      <c r="B24" s="5" t="s">
        <v>23</v>
      </c>
      <c r="C24" s="5" t="s">
        <v>110</v>
      </c>
      <c r="D24" s="5" t="s">
        <v>43</v>
      </c>
      <c r="E24" s="9" t="s">
        <v>21</v>
      </c>
      <c r="F24" s="10">
        <v>6.1</v>
      </c>
      <c r="G24" s="10">
        <v>1.5</v>
      </c>
      <c r="H24" s="10"/>
      <c r="I24" s="11">
        <f>IF(AND(F24="",H24=""),"",ROUND(N(F24)*N(G24)+N(H24),2))</f>
      </c>
      <c r="J24" s="5"/>
    </row>
    <row r="25" spans="1:10" x14ac:dyDescent="0.25">
      <c r="A25" s="9" t="s">
        <v>111</v>
      </c>
      <c r="B25" s="5" t="s">
        <v>23</v>
      </c>
      <c r="C25" s="5" t="s">
        <v>84</v>
      </c>
      <c r="D25" s="5" t="s">
        <v>43</v>
      </c>
      <c r="E25" s="9" t="s">
        <v>21</v>
      </c>
      <c r="F25" s="10">
        <v>6.2</v>
      </c>
      <c r="G25" s="10">
        <v>2.6</v>
      </c>
      <c r="H25" s="10"/>
      <c r="I25" s="11">
        <f>IF(AND(F25="",H25=""),"",ROUND(N(F25)*N(G25)+N(H25),2))</f>
      </c>
      <c r="J25" s="5"/>
    </row>
    <row r="26" spans="1:10" x14ac:dyDescent="0.25">
      <c r="A26" s="9" t="s">
        <v>112</v>
      </c>
      <c r="B26" s="5" t="s">
        <v>23</v>
      </c>
      <c r="C26" s="5" t="s">
        <v>113</v>
      </c>
      <c r="D26" s="5" t="s">
        <v>42</v>
      </c>
      <c r="E26" s="9" t="s">
        <v>21</v>
      </c>
      <c r="F26" s="10">
        <v>1.2</v>
      </c>
      <c r="G26" s="10">
        <v>0.8</v>
      </c>
      <c r="H26" s="10"/>
      <c r="I26" s="11">
        <f>IF(AND(F26="",H26=""),"",ROUND(N(F26)*N(G26)+N(H26),2))</f>
      </c>
      <c r="J26" s="5"/>
    </row>
    <row r="27" spans="1:10" x14ac:dyDescent="0.25">
      <c r="A27" s="9" t="s">
        <v>114</v>
      </c>
      <c r="B27" s="5" t="s">
        <v>24</v>
      </c>
      <c r="C27" s="5" t="s">
        <v>115</v>
      </c>
      <c r="D27" s="5" t="s">
        <v>35</v>
      </c>
      <c r="E27" s="9" t="s">
        <v>21</v>
      </c>
      <c r="F27" s="10"/>
      <c r="G27" s="10"/>
      <c r="H27" s="10">
        <v>118.4</v>
      </c>
      <c r="I27" s="11">
        <f>IF(AND(F27="",H27=""),"",ROUND(N(F27)*N(G27)+N(H27),2))</f>
      </c>
      <c r="J27" s="5"/>
    </row>
    <row r="28" spans="1:10" x14ac:dyDescent="0.25">
      <c r="A28" s="9" t="s">
        <v>116</v>
      </c>
      <c r="B28" s="5" t="s">
        <v>24</v>
      </c>
      <c r="C28" s="5" t="s">
        <v>117</v>
      </c>
      <c r="D28" s="5" t="s">
        <v>41</v>
      </c>
      <c r="E28" s="9" t="s">
        <v>21</v>
      </c>
      <c r="F28" s="10"/>
      <c r="G28" s="10"/>
      <c r="H28" s="10">
        <v>14.2</v>
      </c>
      <c r="I28" s="11">
        <f>IF(AND(F28="",H28=""),"",ROUND(N(F28)*N(G28)+N(H28),2))</f>
      </c>
      <c r="J28" s="5"/>
    </row>
    <row r="29" spans="1:10" x14ac:dyDescent="0.25">
      <c r="A29" s="9" t="s">
        <v>118</v>
      </c>
      <c r="B29" s="5" t="s">
        <v>24</v>
      </c>
      <c r="C29" s="5" t="s">
        <v>119</v>
      </c>
      <c r="D29" s="5" t="s">
        <v>43</v>
      </c>
      <c r="E29" s="9" t="s">
        <v>21</v>
      </c>
      <c r="F29" s="10">
        <v>7.8</v>
      </c>
      <c r="G29" s="10">
        <v>1.4</v>
      </c>
      <c r="H29" s="10"/>
      <c r="I29" s="11">
        <f>IF(AND(F29="",H29=""),"",ROUND(N(F29)*N(G29)+N(H29),2))</f>
      </c>
      <c r="J29" s="5"/>
    </row>
    <row r="30" spans="1:10" x14ac:dyDescent="0.25">
      <c r="A30" s="9" t="s">
        <v>120</v>
      </c>
      <c r="B30" s="5" t="s">
        <v>24</v>
      </c>
      <c r="C30" s="5" t="s">
        <v>84</v>
      </c>
      <c r="D30" s="5" t="s">
        <v>43</v>
      </c>
      <c r="E30" s="9" t="s">
        <v>21</v>
      </c>
      <c r="F30" s="10">
        <v>6.2</v>
      </c>
      <c r="G30" s="10">
        <v>2.6</v>
      </c>
      <c r="H30" s="10"/>
      <c r="I30" s="11">
        <f>IF(AND(F30="",H30=""),"",ROUND(N(F30)*N(G30)+N(H30),2))</f>
      </c>
      <c r="J30" s="5"/>
    </row>
    <row r="31" spans="1:10" x14ac:dyDescent="0.25">
      <c r="A31" s="9" t="s">
        <v>121</v>
      </c>
      <c r="B31" s="5" t="s">
        <v>22</v>
      </c>
      <c r="C31" s="5" t="s">
        <v>122</v>
      </c>
      <c r="D31" s="5" t="s">
        <v>35</v>
      </c>
      <c r="E31" s="9" t="s">
        <v>25</v>
      </c>
      <c r="F31" s="10"/>
      <c r="G31" s="10"/>
      <c r="H31" s="10">
        <v>21.6</v>
      </c>
      <c r="I31" s="11">
        <f>IF(AND(F31="",H31=""),"",ROUND(N(F31)*N(G31)+N(H31),2))</f>
      </c>
      <c r="J31" s="5"/>
    </row>
    <row r="32" spans="1:10" x14ac:dyDescent="0.25">
      <c r="A32" s="9" t="s">
        <v>123</v>
      </c>
      <c r="B32" s="5" t="s">
        <v>23</v>
      </c>
      <c r="C32" s="5" t="s">
        <v>124</v>
      </c>
      <c r="D32" s="5" t="s">
        <v>35</v>
      </c>
      <c r="E32" s="9" t="s">
        <v>25</v>
      </c>
      <c r="F32" s="10"/>
      <c r="G32" s="10"/>
      <c r="H32" s="10">
        <v>16.2</v>
      </c>
      <c r="I32" s="11">
        <f>IF(AND(F32="",H32=""),"",ROUND(N(F32)*N(G32)+N(H32),2))</f>
      </c>
      <c r="J32" s="5"/>
    </row>
    <row r="33" spans="1:10" x14ac:dyDescent="0.25">
      <c r="A33" s="9"/>
      <c r="B33" s="5"/>
      <c r="C33" s="5"/>
      <c r="D33" s="5"/>
      <c r="E33" s="9"/>
      <c r="F33" s="10"/>
      <c r="G33" s="10"/>
      <c r="H33" s="10"/>
      <c r="I33" s="11">
        <f>IF(AND(F33="",H33=""),"",ROUND(N(F33)*N(G33)+N(H33),2))</f>
      </c>
      <c r="J33" s="5"/>
    </row>
    <row r="34" spans="1:10" x14ac:dyDescent="0.25">
      <c r="A34" s="9"/>
      <c r="B34" s="5"/>
      <c r="C34" s="5"/>
      <c r="D34" s="5"/>
      <c r="E34" s="9"/>
      <c r="F34" s="10"/>
      <c r="G34" s="10"/>
      <c r="H34" s="10"/>
      <c r="I34" s="11">
        <f>IF(AND(F34="",H34=""),"",ROUND(N(F34)*N(G34)+N(H34),2))</f>
      </c>
      <c r="J34" s="5"/>
    </row>
    <row r="35" spans="1:10" x14ac:dyDescent="0.25">
      <c r="A35" s="9"/>
      <c r="B35" s="5"/>
      <c r="C35" s="5"/>
      <c r="D35" s="5"/>
      <c r="E35" s="9"/>
      <c r="F35" s="10"/>
      <c r="G35" s="10"/>
      <c r="H35" s="10"/>
      <c r="I35" s="11">
        <f>IF(AND(F35="",H35=""),"",ROUND(N(F35)*N(G35)+N(H35),2))</f>
      </c>
      <c r="J35" s="5"/>
    </row>
    <row r="36" spans="1:10" x14ac:dyDescent="0.25">
      <c r="A36" s="9"/>
      <c r="B36" s="5"/>
      <c r="C36" s="5"/>
      <c r="D36" s="5"/>
      <c r="E36" s="9"/>
      <c r="F36" s="10"/>
      <c r="G36" s="10"/>
      <c r="H36" s="10"/>
      <c r="I36" s="11">
        <f>IF(AND(F36="",H36=""),"",ROUND(N(F36)*N(G36)+N(H36),2))</f>
      </c>
      <c r="J36" s="5"/>
    </row>
    <row r="37" spans="1:10" x14ac:dyDescent="0.25">
      <c r="A37" s="9"/>
      <c r="B37" s="5"/>
      <c r="C37" s="5"/>
      <c r="D37" s="5"/>
      <c r="E37" s="9"/>
      <c r="F37" s="10"/>
      <c r="G37" s="10"/>
      <c r="H37" s="10"/>
      <c r="I37" s="11">
        <f>IF(AND(F37="",H37=""),"",ROUND(N(F37)*N(G37)+N(H37),2))</f>
      </c>
      <c r="J37" s="5"/>
    </row>
    <row r="38" spans="1:10" x14ac:dyDescent="0.25">
      <c r="A38" s="9"/>
      <c r="B38" s="5"/>
      <c r="C38" s="5"/>
      <c r="D38" s="5"/>
      <c r="E38" s="9"/>
      <c r="F38" s="10"/>
      <c r="G38" s="10"/>
      <c r="H38" s="10"/>
      <c r="I38" s="11">
        <f>IF(AND(F38="",H38=""),"",ROUND(N(F38)*N(G38)+N(H38),2))</f>
      </c>
      <c r="J38" s="5"/>
    </row>
    <row r="39" spans="1:10" x14ac:dyDescent="0.25">
      <c r="A39" s="9"/>
      <c r="B39" s="5"/>
      <c r="C39" s="5"/>
      <c r="D39" s="5"/>
      <c r="E39" s="9"/>
      <c r="F39" s="10"/>
      <c r="G39" s="10"/>
      <c r="H39" s="10"/>
      <c r="I39" s="11">
        <f>IF(AND(F39="",H39=""),"",ROUND(N(F39)*N(G39)+N(H39),2))</f>
      </c>
      <c r="J39" s="5"/>
    </row>
    <row r="40" spans="1:10" x14ac:dyDescent="0.25">
      <c r="A40" s="9"/>
      <c r="B40" s="5"/>
      <c r="C40" s="5"/>
      <c r="D40" s="5"/>
      <c r="E40" s="9"/>
      <c r="F40" s="10"/>
      <c r="G40" s="10"/>
      <c r="H40" s="10"/>
      <c r="I40" s="11">
        <f>IF(AND(F40="",H40=""),"",ROUND(N(F40)*N(G40)+N(H40),2))</f>
      </c>
      <c r="J40" s="5"/>
    </row>
    <row r="41" spans="1:10" x14ac:dyDescent="0.25">
      <c r="A41" s="9"/>
      <c r="B41" s="5"/>
      <c r="C41" s="5"/>
      <c r="D41" s="5"/>
      <c r="E41" s="9"/>
      <c r="F41" s="10"/>
      <c r="G41" s="10"/>
      <c r="H41" s="10"/>
      <c r="I41" s="11">
        <f>IF(AND(F41="",H41=""),"",ROUND(N(F41)*N(G41)+N(H41),2))</f>
      </c>
      <c r="J41" s="5"/>
    </row>
    <row r="42" spans="1:10" x14ac:dyDescent="0.25">
      <c r="A42" s="9"/>
      <c r="B42" s="5"/>
      <c r="C42" s="5"/>
      <c r="D42" s="5"/>
      <c r="E42" s="9"/>
      <c r="F42" s="10"/>
      <c r="G42" s="10"/>
      <c r="H42" s="10"/>
      <c r="I42" s="11">
        <f>IF(AND(F42="",H42=""),"",ROUND(N(F42)*N(G42)+N(H42),2))</f>
      </c>
      <c r="J42" s="5"/>
    </row>
    <row r="43" spans="1:10" x14ac:dyDescent="0.25">
      <c r="A43" s="9"/>
      <c r="B43" s="5"/>
      <c r="C43" s="5"/>
      <c r="D43" s="5"/>
      <c r="E43" s="9"/>
      <c r="F43" s="10"/>
      <c r="G43" s="10"/>
      <c r="H43" s="10"/>
      <c r="I43" s="11">
        <f>IF(AND(F43="",H43=""),"",ROUND(N(F43)*N(G43)+N(H43),2))</f>
      </c>
      <c r="J43" s="5"/>
    </row>
    <row r="44" spans="1:10" x14ac:dyDescent="0.25">
      <c r="A44" s="9"/>
      <c r="B44" s="5"/>
      <c r="C44" s="5"/>
      <c r="D44" s="5"/>
      <c r="E44" s="9"/>
      <c r="F44" s="10"/>
      <c r="G44" s="10"/>
      <c r="H44" s="10"/>
      <c r="I44" s="11">
        <f>IF(AND(F44="",H44=""),"",ROUND(N(F44)*N(G44)+N(H44),2))</f>
      </c>
      <c r="J44" s="5"/>
    </row>
    <row r="45" spans="1:10" x14ac:dyDescent="0.25">
      <c r="A45" s="9"/>
      <c r="B45" s="5"/>
      <c r="C45" s="5"/>
      <c r="D45" s="5"/>
      <c r="E45" s="9"/>
      <c r="F45" s="10"/>
      <c r="G45" s="10"/>
      <c r="H45" s="10"/>
      <c r="I45" s="11">
        <f>IF(AND(F45="",H45=""),"",ROUND(N(F45)*N(G45)+N(H45),2))</f>
      </c>
      <c r="J45" s="5"/>
    </row>
    <row r="46" spans="1:10" x14ac:dyDescent="0.25">
      <c r="A46" s="9"/>
      <c r="B46" s="5"/>
      <c r="C46" s="5"/>
      <c r="D46" s="5"/>
      <c r="E46" s="9"/>
      <c r="F46" s="10"/>
      <c r="G46" s="10"/>
      <c r="H46" s="10"/>
      <c r="I46" s="11">
        <f>IF(AND(F46="",H46=""),"",ROUND(N(F46)*N(G46)+N(H46),2))</f>
      </c>
      <c r="J46" s="5"/>
    </row>
    <row r="47" spans="1:10" x14ac:dyDescent="0.25">
      <c r="A47" s="9"/>
      <c r="B47" s="5"/>
      <c r="C47" s="5"/>
      <c r="D47" s="5"/>
      <c r="E47" s="9"/>
      <c r="F47" s="10"/>
      <c r="G47" s="10"/>
      <c r="H47" s="10"/>
      <c r="I47" s="11">
        <f>IF(AND(F47="",H47=""),"",ROUND(N(F47)*N(G47)+N(H47),2))</f>
      </c>
      <c r="J47" s="5"/>
    </row>
    <row r="48" spans="1:10" x14ac:dyDescent="0.25">
      <c r="A48" s="9"/>
      <c r="B48" s="5"/>
      <c r="C48" s="5"/>
      <c r="D48" s="5"/>
      <c r="E48" s="9"/>
      <c r="F48" s="10"/>
      <c r="G48" s="10"/>
      <c r="H48" s="10"/>
      <c r="I48" s="11">
        <f>IF(AND(F48="",H48=""),"",ROUND(N(F48)*N(G48)+N(H48),2))</f>
      </c>
      <c r="J48" s="5"/>
    </row>
    <row r="49" spans="1:10" x14ac:dyDescent="0.25">
      <c r="A49" s="9"/>
      <c r="B49" s="5"/>
      <c r="C49" s="5"/>
      <c r="D49" s="5"/>
      <c r="E49" s="9"/>
      <c r="F49" s="10"/>
      <c r="G49" s="10"/>
      <c r="H49" s="10"/>
      <c r="I49" s="11">
        <f>IF(AND(F49="",H49=""),"",ROUND(N(F49)*N(G49)+N(H49),2))</f>
      </c>
      <c r="J49" s="5"/>
    </row>
    <row r="50" spans="1:10" x14ac:dyDescent="0.25">
      <c r="A50" s="9"/>
      <c r="B50" s="5"/>
      <c r="C50" s="5"/>
      <c r="D50" s="5"/>
      <c r="E50" s="9"/>
      <c r="F50" s="10"/>
      <c r="G50" s="10"/>
      <c r="H50" s="10"/>
      <c r="I50" s="11">
        <f>IF(AND(F50="",H50=""),"",ROUND(N(F50)*N(G50)+N(H50),2))</f>
      </c>
      <c r="J50" s="5"/>
    </row>
    <row r="51" spans="1:10" x14ac:dyDescent="0.25">
      <c r="A51" s="9"/>
      <c r="B51" s="5"/>
      <c r="C51" s="5"/>
      <c r="D51" s="5"/>
      <c r="E51" s="9"/>
      <c r="F51" s="10"/>
      <c r="G51" s="10"/>
      <c r="H51" s="10"/>
      <c r="I51" s="11">
        <f>IF(AND(F51="",H51=""),"",ROUND(N(F51)*N(G51)+N(H51),2))</f>
      </c>
      <c r="J51" s="5"/>
    </row>
    <row r="52" spans="1:10" x14ac:dyDescent="0.25">
      <c r="A52" s="9"/>
      <c r="B52" s="5"/>
      <c r="C52" s="5"/>
      <c r="D52" s="5"/>
      <c r="E52" s="9"/>
      <c r="F52" s="10"/>
      <c r="G52" s="10"/>
      <c r="H52" s="10"/>
      <c r="I52" s="11">
        <f>IF(AND(F52="",H52=""),"",ROUND(N(F52)*N(G52)+N(H52),2))</f>
      </c>
      <c r="J52" s="5"/>
    </row>
    <row r="53" spans="1:10" x14ac:dyDescent="0.25">
      <c r="A53" s="9"/>
      <c r="B53" s="5"/>
      <c r="C53" s="5"/>
      <c r="D53" s="5"/>
      <c r="E53" s="9"/>
      <c r="F53" s="10"/>
      <c r="G53" s="10"/>
      <c r="H53" s="10"/>
      <c r="I53" s="11">
        <f>IF(AND(F53="",H53=""),"",ROUND(N(F53)*N(G53)+N(H53),2))</f>
      </c>
      <c r="J53" s="5"/>
    </row>
    <row r="54" spans="1:10" x14ac:dyDescent="0.25">
      <c r="A54" s="9"/>
      <c r="B54" s="5"/>
      <c r="C54" s="5"/>
      <c r="D54" s="5"/>
      <c r="E54" s="9"/>
      <c r="F54" s="10"/>
      <c r="G54" s="10"/>
      <c r="H54" s="10"/>
      <c r="I54" s="11">
        <f>IF(AND(F54="",H54=""),"",ROUND(N(F54)*N(G54)+N(H54),2))</f>
      </c>
      <c r="J54" s="5"/>
    </row>
    <row r="55" spans="1:10" x14ac:dyDescent="0.25">
      <c r="A55" s="9"/>
      <c r="B55" s="5"/>
      <c r="C55" s="5"/>
      <c r="D55" s="5"/>
      <c r="E55" s="9"/>
      <c r="F55" s="10"/>
      <c r="G55" s="10"/>
      <c r="H55" s="10"/>
      <c r="I55" s="11">
        <f>IF(AND(F55="",H55=""),"",ROUND(N(F55)*N(G55)+N(H55),2))</f>
      </c>
      <c r="J55" s="5"/>
    </row>
    <row r="56" spans="1:10" x14ac:dyDescent="0.25">
      <c r="A56" s="9"/>
      <c r="B56" s="5"/>
      <c r="C56" s="5"/>
      <c r="D56" s="5"/>
      <c r="E56" s="9"/>
      <c r="F56" s="10"/>
      <c r="G56" s="10"/>
      <c r="H56" s="10"/>
      <c r="I56" s="11">
        <f>IF(AND(F56="",H56=""),"",ROUND(N(F56)*N(G56)+N(H56),2))</f>
      </c>
      <c r="J56" s="5"/>
    </row>
    <row r="57" spans="1:10" x14ac:dyDescent="0.25">
      <c r="A57" s="9"/>
      <c r="B57" s="5"/>
      <c r="C57" s="5"/>
      <c r="D57" s="5"/>
      <c r="E57" s="9"/>
      <c r="F57" s="10"/>
      <c r="G57" s="10"/>
      <c r="H57" s="10"/>
      <c r="I57" s="11">
        <f>IF(AND(F57="",H57=""),"",ROUND(N(F57)*N(G57)+N(H57),2))</f>
      </c>
      <c r="J57" s="5"/>
    </row>
    <row r="58" spans="1:10" x14ac:dyDescent="0.25">
      <c r="A58" s="9"/>
      <c r="B58" s="5"/>
      <c r="C58" s="5"/>
      <c r="D58" s="5"/>
      <c r="E58" s="9"/>
      <c r="F58" s="10"/>
      <c r="G58" s="10"/>
      <c r="H58" s="10"/>
      <c r="I58" s="11">
        <f>IF(AND(F58="",H58=""),"",ROUND(N(F58)*N(G58)+N(H58),2))</f>
      </c>
      <c r="J58" s="5"/>
    </row>
    <row r="59" spans="1:10" x14ac:dyDescent="0.25">
      <c r="A59" s="9"/>
      <c r="B59" s="5"/>
      <c r="C59" s="5"/>
      <c r="D59" s="5"/>
      <c r="E59" s="9"/>
      <c r="F59" s="10"/>
      <c r="G59" s="10"/>
      <c r="H59" s="10"/>
      <c r="I59" s="11">
        <f>IF(AND(F59="",H59=""),"",ROUND(N(F59)*N(G59)+N(H59),2))</f>
      </c>
      <c r="J59" s="5"/>
    </row>
    <row r="60" spans="1:10" x14ac:dyDescent="0.25">
      <c r="A60" s="9"/>
      <c r="B60" s="5"/>
      <c r="C60" s="5"/>
      <c r="D60" s="5"/>
      <c r="E60" s="9"/>
      <c r="F60" s="10"/>
      <c r="G60" s="10"/>
      <c r="H60" s="10"/>
      <c r="I60" s="11">
        <f>IF(AND(F60="",H60=""),"",ROUND(N(F60)*N(G60)+N(H60),2))</f>
      </c>
      <c r="J60" s="5"/>
    </row>
    <row r="61" spans="1:10" x14ac:dyDescent="0.25">
      <c r="A61" s="9"/>
      <c r="B61" s="5"/>
      <c r="C61" s="5"/>
      <c r="D61" s="5"/>
      <c r="E61" s="9"/>
      <c r="F61" s="10"/>
      <c r="G61" s="10"/>
      <c r="H61" s="10"/>
      <c r="I61" s="11">
        <f>IF(AND(F61="",H61=""),"",ROUND(N(F61)*N(G61)+N(H61),2))</f>
      </c>
      <c r="J61" s="5"/>
    </row>
    <row r="62" spans="1:10" x14ac:dyDescent="0.25">
      <c r="A62" s="9"/>
      <c r="B62" s="5"/>
      <c r="C62" s="5"/>
      <c r="D62" s="5"/>
      <c r="E62" s="9"/>
      <c r="F62" s="10"/>
      <c r="G62" s="10"/>
      <c r="H62" s="10"/>
      <c r="I62" s="11">
        <f>IF(AND(F62="",H62=""),"",ROUND(N(F62)*N(G62)+N(H62),2))</f>
      </c>
      <c r="J62" s="5"/>
    </row>
    <row r="63" spans="1:10" x14ac:dyDescent="0.25">
      <c r="A63" s="9"/>
      <c r="B63" s="5"/>
      <c r="C63" s="5"/>
      <c r="D63" s="5"/>
      <c r="E63" s="9"/>
      <c r="F63" s="10"/>
      <c r="G63" s="10"/>
      <c r="H63" s="10"/>
      <c r="I63" s="11">
        <f>IF(AND(F63="",H63=""),"",ROUND(N(F63)*N(G63)+N(H63),2))</f>
      </c>
      <c r="J63" s="5"/>
    </row>
    <row r="64" spans="1:10" x14ac:dyDescent="0.25">
      <c r="A64" s="9"/>
      <c r="B64" s="5"/>
      <c r="C64" s="5"/>
      <c r="D64" s="5"/>
      <c r="E64" s="9"/>
      <c r="F64" s="10"/>
      <c r="G64" s="10"/>
      <c r="H64" s="10"/>
      <c r="I64" s="11">
        <f>IF(AND(F64="",H64=""),"",ROUND(N(F64)*N(G64)+N(H64),2))</f>
      </c>
      <c r="J64" s="5"/>
    </row>
    <row r="65" spans="1:10" x14ac:dyDescent="0.25">
      <c r="A65" s="9"/>
      <c r="B65" s="5"/>
      <c r="C65" s="5"/>
      <c r="D65" s="5"/>
      <c r="E65" s="9"/>
      <c r="F65" s="10"/>
      <c r="G65" s="10"/>
      <c r="H65" s="10"/>
      <c r="I65" s="11">
        <f>IF(AND(F65="",H65=""),"",ROUND(N(F65)*N(G65)+N(H65),2))</f>
      </c>
      <c r="J65" s="5"/>
    </row>
    <row r="66" spans="1:10" x14ac:dyDescent="0.25">
      <c r="A66" s="9"/>
      <c r="B66" s="5"/>
      <c r="C66" s="5"/>
      <c r="D66" s="5"/>
      <c r="E66" s="9"/>
      <c r="F66" s="10"/>
      <c r="G66" s="10"/>
      <c r="H66" s="10"/>
      <c r="I66" s="11">
        <f>IF(AND(F66="",H66=""),"",ROUND(N(F66)*N(G66)+N(H66),2))</f>
      </c>
      <c r="J66" s="5"/>
    </row>
    <row r="67" spans="1:10" x14ac:dyDescent="0.25">
      <c r="A67" s="9"/>
      <c r="B67" s="5"/>
      <c r="C67" s="5"/>
      <c r="D67" s="5"/>
      <c r="E67" s="9"/>
      <c r="F67" s="10"/>
      <c r="G67" s="10"/>
      <c r="H67" s="10"/>
      <c r="I67" s="11">
        <f>IF(AND(F67="",H67=""),"",ROUND(N(F67)*N(G67)+N(H67),2))</f>
      </c>
      <c r="J67" s="5"/>
    </row>
    <row r="68" spans="1:10" x14ac:dyDescent="0.25">
      <c r="A68" s="9"/>
      <c r="B68" s="5"/>
      <c r="C68" s="5"/>
      <c r="D68" s="5"/>
      <c r="E68" s="9"/>
      <c r="F68" s="10"/>
      <c r="G68" s="10"/>
      <c r="H68" s="10"/>
      <c r="I68" s="11">
        <f>IF(AND(F68="",H68=""),"",ROUND(N(F68)*N(G68)+N(H68),2))</f>
      </c>
      <c r="J68" s="5"/>
    </row>
    <row r="69" spans="1:10" x14ac:dyDescent="0.25">
      <c r="A69" s="9"/>
      <c r="B69" s="5"/>
      <c r="C69" s="5"/>
      <c r="D69" s="5"/>
      <c r="E69" s="9"/>
      <c r="F69" s="10"/>
      <c r="G69" s="10"/>
      <c r="H69" s="10"/>
      <c r="I69" s="11">
        <f>IF(AND(F69="",H69=""),"",ROUND(N(F69)*N(G69)+N(H69),2))</f>
      </c>
      <c r="J69" s="5"/>
    </row>
    <row r="70" spans="1:10" x14ac:dyDescent="0.25">
      <c r="A70" s="9"/>
      <c r="B70" s="5"/>
      <c r="C70" s="5"/>
      <c r="D70" s="5"/>
      <c r="E70" s="9"/>
      <c r="F70" s="10"/>
      <c r="G70" s="10"/>
      <c r="H70" s="10"/>
      <c r="I70" s="11">
        <f>IF(AND(F70="",H70=""),"",ROUND(N(F70)*N(G70)+N(H70),2))</f>
      </c>
      <c r="J70" s="5"/>
    </row>
    <row r="71" spans="1:10" x14ac:dyDescent="0.25">
      <c r="A71" s="9"/>
      <c r="B71" s="5"/>
      <c r="C71" s="5"/>
      <c r="D71" s="5"/>
      <c r="E71" s="9"/>
      <c r="F71" s="10"/>
      <c r="G71" s="10"/>
      <c r="H71" s="10"/>
      <c r="I71" s="11">
        <f>IF(AND(F71="",H71=""),"",ROUND(N(F71)*N(G71)+N(H71),2))</f>
      </c>
      <c r="J71" s="5"/>
    </row>
    <row r="72" spans="1:10" x14ac:dyDescent="0.25">
      <c r="A72" s="9"/>
      <c r="B72" s="5"/>
      <c r="C72" s="5"/>
      <c r="D72" s="5"/>
      <c r="E72" s="9"/>
      <c r="F72" s="10"/>
      <c r="G72" s="10"/>
      <c r="H72" s="10"/>
      <c r="I72" s="11">
        <f>IF(AND(F72="",H72=""),"",ROUND(N(F72)*N(G72)+N(H72),2))</f>
      </c>
      <c r="J72" s="5"/>
    </row>
    <row r="73" spans="1:10" x14ac:dyDescent="0.25">
      <c r="A73" s="9"/>
      <c r="B73" s="5"/>
      <c r="C73" s="5"/>
      <c r="D73" s="5"/>
      <c r="E73" s="9"/>
      <c r="F73" s="10"/>
      <c r="G73" s="10"/>
      <c r="H73" s="10"/>
      <c r="I73" s="11">
        <f>IF(AND(F73="",H73=""),"",ROUND(N(F73)*N(G73)+N(H73),2))</f>
      </c>
      <c r="J73" s="5"/>
    </row>
    <row r="74" spans="1:10" x14ac:dyDescent="0.25">
      <c r="A74" s="9"/>
      <c r="B74" s="5"/>
      <c r="C74" s="5"/>
      <c r="D74" s="5"/>
      <c r="E74" s="9"/>
      <c r="F74" s="10"/>
      <c r="G74" s="10"/>
      <c r="H74" s="10"/>
      <c r="I74" s="11">
        <f>IF(AND(F74="",H74=""),"",ROUND(N(F74)*N(G74)+N(H74),2))</f>
      </c>
      <c r="J74" s="5"/>
    </row>
    <row r="75" spans="1:10" x14ac:dyDescent="0.25">
      <c r="A75" s="9"/>
      <c r="B75" s="5"/>
      <c r="C75" s="5"/>
      <c r="D75" s="5"/>
      <c r="E75" s="9"/>
      <c r="F75" s="10"/>
      <c r="G75" s="10"/>
      <c r="H75" s="10"/>
      <c r="I75" s="11">
        <f>IF(AND(F75="",H75=""),"",ROUND(N(F75)*N(G75)+N(H75),2))</f>
      </c>
      <c r="J75" s="5"/>
    </row>
    <row r="76" spans="1:10" x14ac:dyDescent="0.25">
      <c r="A76" s="9"/>
      <c r="B76" s="5"/>
      <c r="C76" s="5"/>
      <c r="D76" s="5"/>
      <c r="E76" s="9"/>
      <c r="F76" s="10"/>
      <c r="G76" s="10"/>
      <c r="H76" s="10"/>
      <c r="I76" s="11">
        <f>IF(AND(F76="",H76=""),"",ROUND(N(F76)*N(G76)+N(H76),2))</f>
      </c>
      <c r="J76" s="5"/>
    </row>
    <row r="77" spans="1:10" x14ac:dyDescent="0.25">
      <c r="A77" s="9"/>
      <c r="B77" s="5"/>
      <c r="C77" s="5"/>
      <c r="D77" s="5"/>
      <c r="E77" s="9"/>
      <c r="F77" s="10"/>
      <c r="G77" s="10"/>
      <c r="H77" s="10"/>
      <c r="I77" s="11">
        <f>IF(AND(F77="",H77=""),"",ROUND(N(F77)*N(G77)+N(H77),2))</f>
      </c>
      <c r="J77" s="5"/>
    </row>
    <row r="78" spans="1:10" x14ac:dyDescent="0.25">
      <c r="A78" s="9"/>
      <c r="B78" s="5"/>
      <c r="C78" s="5"/>
      <c r="D78" s="5"/>
      <c r="E78" s="9"/>
      <c r="F78" s="10"/>
      <c r="G78" s="10"/>
      <c r="H78" s="10"/>
      <c r="I78" s="11">
        <f>IF(AND(F78="",H78=""),"",ROUND(N(F78)*N(G78)+N(H78),2))</f>
      </c>
      <c r="J78" s="5"/>
    </row>
    <row r="79" spans="1:10" x14ac:dyDescent="0.25">
      <c r="A79" s="9"/>
      <c r="B79" s="5"/>
      <c r="C79" s="5"/>
      <c r="D79" s="5"/>
      <c r="E79" s="9"/>
      <c r="F79" s="10"/>
      <c r="G79" s="10"/>
      <c r="H79" s="10"/>
      <c r="I79" s="11">
        <f>IF(AND(F79="",H79=""),"",ROUND(N(F79)*N(G79)+N(H79),2))</f>
      </c>
      <c r="J79" s="5"/>
    </row>
    <row r="80" spans="1:10" x14ac:dyDescent="0.25">
      <c r="A80" s="9"/>
      <c r="B80" s="5"/>
      <c r="C80" s="5"/>
      <c r="D80" s="5"/>
      <c r="E80" s="9"/>
      <c r="F80" s="10"/>
      <c r="G80" s="10"/>
      <c r="H80" s="10"/>
      <c r="I80" s="11">
        <f>IF(AND(F80="",H80=""),"",ROUND(N(F80)*N(G80)+N(H80),2))</f>
      </c>
      <c r="J80" s="5"/>
    </row>
    <row r="81" spans="1:10" x14ac:dyDescent="0.25">
      <c r="A81" s="9"/>
      <c r="B81" s="5"/>
      <c r="C81" s="5"/>
      <c r="D81" s="5"/>
      <c r="E81" s="9"/>
      <c r="F81" s="10"/>
      <c r="G81" s="10"/>
      <c r="H81" s="10"/>
      <c r="I81" s="11">
        <f>IF(AND(F81="",H81=""),"",ROUND(N(F81)*N(G81)+N(H81),2))</f>
      </c>
      <c r="J81" s="5"/>
    </row>
    <row r="82" spans="1:10" x14ac:dyDescent="0.25">
      <c r="A82" s="9"/>
      <c r="B82" s="5"/>
      <c r="C82" s="5"/>
      <c r="D82" s="5"/>
      <c r="E82" s="9"/>
      <c r="F82" s="10"/>
      <c r="G82" s="10"/>
      <c r="H82" s="10"/>
      <c r="I82" s="11">
        <f>IF(AND(F82="",H82=""),"",ROUND(N(F82)*N(G82)+N(H82),2))</f>
      </c>
      <c r="J82" s="5"/>
    </row>
    <row r="83" spans="1:10" x14ac:dyDescent="0.25">
      <c r="A83" s="9"/>
      <c r="B83" s="5"/>
      <c r="C83" s="5"/>
      <c r="D83" s="5"/>
      <c r="E83" s="9"/>
      <c r="F83" s="10"/>
      <c r="G83" s="10"/>
      <c r="H83" s="10"/>
      <c r="I83" s="11">
        <f>IF(AND(F83="",H83=""),"",ROUND(N(F83)*N(G83)+N(H83),2))</f>
      </c>
      <c r="J83" s="5"/>
    </row>
    <row r="84" spans="1:10" x14ac:dyDescent="0.25">
      <c r="A84" s="9"/>
      <c r="B84" s="5"/>
      <c r="C84" s="5"/>
      <c r="D84" s="5"/>
      <c r="E84" s="9"/>
      <c r="F84" s="10"/>
      <c r="G84" s="10"/>
      <c r="H84" s="10"/>
      <c r="I84" s="11">
        <f>IF(AND(F84="",H84=""),"",ROUND(N(F84)*N(G84)+N(H84),2))</f>
      </c>
      <c r="J84" s="5"/>
    </row>
    <row r="85" spans="1:10" x14ac:dyDescent="0.25">
      <c r="A85" s="9"/>
      <c r="B85" s="5"/>
      <c r="C85" s="5"/>
      <c r="D85" s="5"/>
      <c r="E85" s="9"/>
      <c r="F85" s="10"/>
      <c r="G85" s="10"/>
      <c r="H85" s="10"/>
      <c r="I85" s="11">
        <f>IF(AND(F85="",H85=""),"",ROUND(N(F85)*N(G85)+N(H85),2))</f>
      </c>
      <c r="J85" s="5"/>
    </row>
    <row r="86" spans="1:9" x14ac:dyDescent="0.25">
      <c r="A86" s="22" t="s">
        <v>125</v>
      </c>
      <c r="B86" s="22"/>
      <c r="C86" s="22"/>
      <c r="D86" s="22"/>
      <c r="E86" s="22"/>
      <c r="F86" s="22"/>
      <c r="G86" s="22"/>
      <c r="H86" s="22"/>
      <c r="I86" s="23">
        <f>SUM(I6:I85)</f>
      </c>
    </row>
  </sheetData>
  <mergeCells count="3">
    <mergeCell ref="A1:J1"/>
    <mergeCell ref="A2:J2"/>
    <mergeCell ref="A86:H86"/>
  </mergeCells>
  <conditionalFormatting sqref="D6:E85">
    <cfRule type="expression" dxfId="3" priority="1">
      <formula>AND($I6&lt;&gt;"",OR($D6="",$E6=""))</formula>
    </cfRule>
  </conditionalFormatting>
  <dataValidations count="6">
    <dataValidation type="list" allowBlank="1" showErrorMessage="1" error="Bitte einen Eintrag aus der Liste wählen." sqref="B10:B85">
      <formula1>'Flächenberechnung'!$A$10:$A$21</formula1>
    </dataValidation>
    <dataValidation type="list" allowBlank="1" showErrorMessage="1" error="Bitte einen Eintrag aus der Liste wählen." sqref="B6:B85">
      <formula1>'Flächenberechnung'!$A$10:$A$21</formula1>
    </dataValidation>
    <dataValidation type="list" allowBlank="1" showErrorMessage="1" error="Bitte einen Eintrag aus der Liste wählen." sqref="D10:D85">
      <formula1>'Flächenberechnung'!$A$28:$A$36</formula1>
    </dataValidation>
    <dataValidation type="list" allowBlank="1" showErrorMessage="1" error="Bitte einen Eintrag aus der Liste wählen." sqref="D6:D85">
      <formula1>'Flächenberechnung'!$A$28:$A$36</formula1>
    </dataValidation>
    <dataValidation type="list" allowBlank="1" showErrorMessage="1" error="Bitte einen Eintrag aus der Liste wählen." sqref="E10:E85">
      <formula1>"R,S"</formula1>
    </dataValidation>
    <dataValidation type="list" allowBlank="1" showErrorMessage="1" error="Bitte einen Eintrag aus der Liste wählen." sqref="E6:E85">
      <formula1>"R,S"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Flächenberechnung</vt:lpstr>
      <vt:lpstr>Räume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Flächenberechnung nach DIN 277</dc:title>
  <dc:subject/>
  <dc:description/>
  <cp:keywords/>
  <cp:category/>
  <cp:lastModifiedBy>Unknown</cp:lastModifiedBy>
  <dcterms:created xsi:type="dcterms:W3CDTF">2026-10-24T08:40:52Z</dcterms:created>
  <dcterms:modified xsi:type="dcterms:W3CDTF">2026-10-24T08:40:52Z</dcterms:modified>
</cp:coreProperties>
</file>