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Diligence" state="visible" r:id="rId4"/>
  </sheets>
  <definedNames>
    <definedName name="_xlnm.Print_Titles" localSheetId="0">'Due Diligence'!$10:$10</definedName>
  </definedNames>
  <calcPr calcId="171027" fullCalcOnLoad="1"/>
</workbook>
</file>

<file path=xl/sharedStrings.xml><?xml version="1.0" encoding="utf-8"?>
<sst xmlns="http://schemas.openxmlformats.org/spreadsheetml/2006/main" count="149" uniqueCount="110">
  <si>
    <t>Due-Diligence-Checkliste Grundstück</t>
  </si>
  <si>
    <t>Ankaufsprüfung für Projektentwicklung und Bauträger · Recht, Planungsrecht, Technik, Umwelt, Wirtschaft  ·  Gelb hinterlegte Felder ausfüllen</t>
  </si>
  <si>
    <t>Grundstück / Adresse</t>
  </si>
  <si>
    <t>Gemarkung, Flur, Flurstück</t>
  </si>
  <si>
    <t>Grundstücksgröße (m²)</t>
  </si>
  <si>
    <t>Verkäufer</t>
  </si>
  <si>
    <t>Geplante Nutzung</t>
  </si>
  <si>
    <t>Ankaufsprüfung bis</t>
  </si>
  <si>
    <t>Bereich</t>
  </si>
  <si>
    <t>Nr.</t>
  </si>
  <si>
    <t>Prüfpunkt</t>
  </si>
  <si>
    <t>Unterlage / Quelle</t>
  </si>
  <si>
    <t>Status</t>
  </si>
  <si>
    <t>Risiko</t>
  </si>
  <si>
    <t>Verantwortlich</t>
  </si>
  <si>
    <t>Frist</t>
  </si>
  <si>
    <t>Ergebnis / Bemerkung</t>
  </si>
  <si>
    <t>Recht</t>
  </si>
  <si>
    <t>1.1</t>
  </si>
  <si>
    <t>Grundbuch: Eigentümer, Abt. II Lasten, Abt. III Grundpfandrechte</t>
  </si>
  <si>
    <t>1.2</t>
  </si>
  <si>
    <t>Dienstbarkeiten, Wege- und Leitungsrechte (Bewilligungen einsehen)</t>
  </si>
  <si>
    <t>1.3</t>
  </si>
  <si>
    <t>Baulastenverzeichnis: Abstandsflächen, Stellplätze, Zufahrt</t>
  </si>
  <si>
    <t>1.4</t>
  </si>
  <si>
    <t>Vorkaufsrechte der Gemeinde (§§ 24 ff. BauGB), Sanierungsgebiet</t>
  </si>
  <si>
    <t>1.5</t>
  </si>
  <si>
    <t>Miet-, Pacht- und Nutzungsverträge, Kündbarkeit, Räumung</t>
  </si>
  <si>
    <t>1.6</t>
  </si>
  <si>
    <t>Nachbarvereinbarungen, Grenzbebauung, Überbau</t>
  </si>
  <si>
    <t>1.7</t>
  </si>
  <si>
    <t>Laufende Rechtsstreitigkeiten, behördliche Verfahren, Auflagen</t>
  </si>
  <si>
    <t>1.8</t>
  </si>
  <si>
    <t>Denkmalschutz, Bodendenkmal, Ensembleschutz</t>
  </si>
  <si>
    <t>Planungsrecht</t>
  </si>
  <si>
    <t>2.1</t>
  </si>
  <si>
    <t>Bebauungsplan, § 34 oder § 35 BauGB: Art der Nutzung</t>
  </si>
  <si>
    <t>2.2</t>
  </si>
  <si>
    <t>Maß der Nutzung: GRZ, GFZ, Geschosse, Bauweise, Baugrenzen</t>
  </si>
  <si>
    <t>2.3</t>
  </si>
  <si>
    <t>Flächennutzungsplan, Veränderungssperre, laufende Planverfahren</t>
  </si>
  <si>
    <t>2.4</t>
  </si>
  <si>
    <t>Örtliche Satzungen: Stellplätze, Gestaltung, Baumschutz</t>
  </si>
  <si>
    <t>2.5</t>
  </si>
  <si>
    <t>Erschließung gesichert: Straße, Wasser, Abwasser, Strom, Telekom</t>
  </si>
  <si>
    <t>2.6</t>
  </si>
  <si>
    <t>Erschließungs- und Anliegerbeiträge offen oder abgelöst</t>
  </si>
  <si>
    <t>2.7</t>
  </si>
  <si>
    <t>Bauvoranfrage, Baugenehmigung, Bestandsschutz</t>
  </si>
  <si>
    <t>2.8</t>
  </si>
  <si>
    <t>Abstandsflächen, Brandschutz, Feuerwehrzufahrt</t>
  </si>
  <si>
    <t>Technik</t>
  </si>
  <si>
    <t>3.1</t>
  </si>
  <si>
    <t>Baugrundgutachten: Tragfähigkeit, Grundwasser, Gründung</t>
  </si>
  <si>
    <t>3.2</t>
  </si>
  <si>
    <t>Bestandsgebäude: Bausubstanz, Statik, Sanierungsbedarf</t>
  </si>
  <si>
    <t>3.3</t>
  </si>
  <si>
    <t>Schadstoffe im Bestand: Asbest, PCB, PAK, KMF</t>
  </si>
  <si>
    <t>3.4</t>
  </si>
  <si>
    <t>Abbruch und Rückbau: Umfang, Kosten, Entsorgung</t>
  </si>
  <si>
    <t>3.5</t>
  </si>
  <si>
    <t>Vermessung: Lageplan, Grenzen, Höhen, Gelände</t>
  </si>
  <si>
    <t>3.6</t>
  </si>
  <si>
    <t>Leitungen im Grundstück (Spartenauskunft), Kampfmittel</t>
  </si>
  <si>
    <t>3.7</t>
  </si>
  <si>
    <t>Hochwasser, Starkregen, Hanglage, Bergbau</t>
  </si>
  <si>
    <t>Umwelt</t>
  </si>
  <si>
    <t>4.1</t>
  </si>
  <si>
    <t>Altlastenkataster, Altlastenverdacht, frühere Nutzung</t>
  </si>
  <si>
    <t>4.2</t>
  </si>
  <si>
    <t>Bodenbelastung, Einstufung Aushub nach Ersatzbaustoffverordnung</t>
  </si>
  <si>
    <t>4.3</t>
  </si>
  <si>
    <t>Artenschutz (Fledermäuse, Vögel, Reptilien), Baumbestand</t>
  </si>
  <si>
    <t>4.4</t>
  </si>
  <si>
    <t>Eingriffsregelung, Ausgleichsflächen, Ökopunkte</t>
  </si>
  <si>
    <t>4.5</t>
  </si>
  <si>
    <t>Immissionen: Verkehrs- und Gewerbelärm, Geruch</t>
  </si>
  <si>
    <t>4.6</t>
  </si>
  <si>
    <t>Wasserschutzgebiet, Überschwemmungsgebiet</t>
  </si>
  <si>
    <t>Wirtschaft</t>
  </si>
  <si>
    <t>5.1</t>
  </si>
  <si>
    <t>Kaufpreis, Bodenrichtwert, Verkehrswertgutachten</t>
  </si>
  <si>
    <t>5.2</t>
  </si>
  <si>
    <t>Erwerbsnebenkosten: Grunderwerbsteuer, Notar, Grundbuch, Makler</t>
  </si>
  <si>
    <t>5.3</t>
  </si>
  <si>
    <t>Baukosten nach DIN 276 (Kostenschätzung) mit Reserve</t>
  </si>
  <si>
    <t>5.4</t>
  </si>
  <si>
    <t>Erlöse: Verkaufspreise bzw. Mieten je m², Vergleichsobjekte</t>
  </si>
  <si>
    <t>5.5</t>
  </si>
  <si>
    <t>Marktanalyse: Nachfrage, Zielgruppe, Wettbewerb</t>
  </si>
  <si>
    <t>5.6</t>
  </si>
  <si>
    <t>Rendite, Marge, Finanzierungskosten, Eigenkapitalbedarf</t>
  </si>
  <si>
    <t>5.7</t>
  </si>
  <si>
    <t>Zeitplan: Ankauf, Genehmigung, Bauzeit, Vertrieb</t>
  </si>
  <si>
    <t>5.8</t>
  </si>
  <si>
    <t>Steuern: Umsatzsteuer, Gewerbesteuer, Grundsteuer</t>
  </si>
  <si>
    <t>5.9</t>
  </si>
  <si>
    <t>Vertrieb und Sicherheiten: MaBV, Bürgschaften, Fördermittel</t>
  </si>
  <si>
    <t>Gesamtergebnis (Ankauf empfohlen / mit Auflagen / nicht empfohlen)</t>
  </si>
  <si>
    <t>Datum, Freigabe durch</t>
  </si>
  <si>
    <t>Status: offen, angefordert, liegt vor, geprüft, kritisch. Risiko: gering, mittel, hoch. Kritische Punkte vor der Beurkundung klären oder vertraglich absichern (Rücktrittsrecht, Kaufpreisanpassung, Freistellung). Die Excel-Fassung bietet Status und Risiko als Auswahl, färbt die Ampel und zählt je Bereich offene, geprüfte und kritische Punkte.</t>
  </si>
  <si>
    <t>Auswertung je Bereich</t>
  </si>
  <si>
    <t>Prüfpunkte</t>
  </si>
  <si>
    <t>offen / angefordert</t>
  </si>
  <si>
    <t>geprüft</t>
  </si>
  <si>
    <t>kritisch</t>
  </si>
  <si>
    <t>Risiko hoch</t>
  </si>
  <si>
    <t>Fortschritt</t>
  </si>
  <si>
    <t>Gesamt</t>
  </si>
  <si>
    <r>
      <rPr>
        <b/>
        <color rgb="FF162A4D"/>
        <sz val="9"/>
      </rPr>
      <t>Vorlage von BauDock · Bausoftware für Bau &amp; Handwerk · baudock.com</t>
    </r>
    <r>
      <rPr>
        <color rgb="FF6B7280"/>
        <sz val="7.5"/>
      </rPr>
      <t xml:space="preserve">     Für Bauträger, Bauleiter, Architekten und Handwerksbetriebe</t>
    </r>
    <r>
      <rPr>
        <color rgb="FF9CA3AF"/>
        <sz val="6.5"/>
      </rPr>
      <t xml:space="preserve">     Muster ohne Gewähr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</si>
</sst>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 %"/>
  </numFmts>
  <fonts count="10" x14ac:knownFonts="1">
    <font>
      <color theme="1"/>
      <family val="2"/>
      <scheme val="minor"/>
      <sz val="11"/>
      <name val="Calibri"/>
    </font>
    <font>
      <b/>
      <color rgb="FF162A4D"/>
      <sz val="16"/>
    </font>
    <font>
      <color rgb="FF6B7280"/>
      <sz val="9"/>
    </font>
    <font>
      <color rgb="FF4B5563"/>
      <sz val="9"/>
    </font>
    <font>
      <b/>
      <color rgb="FFFFFFFF"/>
      <sz val="9.5"/>
    </font>
    <font>
      <b/>
      <color rgb="FF162A4D"/>
      <sz val="9.5"/>
    </font>
    <font>
      <sz val="9.5"/>
    </font>
    <font>
      <i/>
      <color rgb="FF6B5B3A"/>
      <sz val="8.5"/>
    </font>
    <font>
      <b/>
      <color rgb="FF162A4D"/>
      <sz val="11.5"/>
    </font>
    <font>
      <color rgb="FF1F2937"/>
    </font>
  </fonts>
  <fills count="6">
    <fill>
      <patternFill patternType="none"/>
    </fill>
    <fill>
      <patternFill patternType="gray125"/>
    </fill>
    <fill>
      <patternFill patternType="solid">
        <fgColor rgb="FFFFFBEA"/>
      </patternFill>
    </fill>
    <fill>
      <patternFill patternType="solid">
        <fgColor rgb="FF162A4D"/>
      </patternFill>
    </fill>
    <fill>
      <patternFill patternType="solid">
        <fgColor rgb="FFFFFBF0"/>
      </patternFill>
    </fill>
    <fill>
      <patternFill patternType="solid">
        <fgColor rgb="FFF3F4F6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9A24B"/>
      </bottom>
      <diagonal/>
    </border>
    <border>
      <left style="thin">
        <color rgb="FFC8CDD5"/>
      </left>
      <right style="thin">
        <color rgb="FFC8CDD5"/>
      </right>
      <top style="thin">
        <color rgb="FFC8CDD5"/>
      </top>
      <bottom style="thin">
        <color rgb="FFC8CDD5"/>
      </bottom>
      <diagonal/>
    </border>
    <border>
      <left style="thin">
        <color rgb="FFC8CDD5"/>
      </left>
      <right style="thin">
        <color rgb="FFC8CDD5"/>
      </right>
      <top style="medium">
        <color rgb="FF162A4D"/>
      </top>
      <bottom style="thin">
        <color rgb="FFC8CDD5"/>
      </bottom>
      <diagonal/>
    </border>
    <border>
      <left/>
      <right/>
      <top/>
      <bottom style="thin">
        <color rgb="FFC9A24B"/>
      </bottom>
      <diagonal/>
    </border>
    <border>
      <left/>
      <right/>
      <top style="thin">
        <color rgb="FFC9A24B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center" wrapText="1"/>
    </xf>
    <xf numFmtId="0" fontId="0" fillId="2" borderId="2" xfId="0" applyFill="1" applyBorder="1"/>
    <xf numFmtId="0" fontId="4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164" fontId="0" fillId="2" borderId="2" xfId="0" applyNumberFormat="1" applyFill="1" applyBorder="1"/>
    <xf numFmtId="0" fontId="5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0" fillId="2" borderId="3" xfId="0" applyFill="1" applyBorder="1"/>
    <xf numFmtId="164" fontId="0" fillId="2" borderId="3" xfId="0" applyNumberFormat="1" applyFill="1" applyBorder="1"/>
    <xf numFmtId="0" fontId="7" fillId="4" borderId="0" xfId="0" applyFont="1" applyFill="1" applyAlignment="1">
      <alignment vertical="top" wrapText="1"/>
    </xf>
    <xf numFmtId="0" fontId="8" fillId="0" borderId="4" xfId="0" applyFont="1" applyBorder="1"/>
    <xf numFmtId="0" fontId="5" fillId="0" borderId="2" xfId="0" applyFont="1" applyBorder="1"/>
    <xf numFmtId="1" fontId="9" fillId="5" borderId="2" xfId="0" applyNumberFormat="1" applyFont="1" applyFill="1" applyBorder="1" applyAlignment="1">
      <alignment horizontal="center"/>
    </xf>
    <xf numFmtId="165" fontId="9" fillId="5" borderId="2" xfId="0" applyNumberFormat="1" applyFont="1" applyFill="1" applyBorder="1"/>
    <xf numFmtId="0" fontId="5" fillId="0" borderId="3" xfId="0" applyFont="1" applyBorder="1"/>
    <xf numFmtId="1" fontId="9" fillId="5" borderId="3" xfId="0" applyNumberFormat="1" applyFont="1" applyFill="1" applyBorder="1" applyAlignment="1">
      <alignment horizontal="center"/>
    </xf>
    <xf numFmtId="165" fontId="9" fillId="5" borderId="3" xfId="0" applyNumberFormat="1" applyFont="1" applyFill="1" applyBorder="1"/>
    <xf numFmtId="0" fontId="0" fillId="0" borderId="5" xfId="0" applyBorder="1"/>
  </cellXfs>
  <cellStyles count="1">
    <cellStyle name="Normal" xfId="0" builtinId="0"/>
  </cellStyles>
  <dxfs count="8"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DCFCE7"/>
        </patternFill>
      </fill>
    </dxf>
    <dxf>
      <font>
        <b/>
        <color rgb="FFB91C1C"/>
      </font>
      <fill>
        <patternFill patternType="solid">
          <bgColor rgb="FFFEE2E2"/>
        </patternFill>
      </fill>
    </dxf>
    <dxf>
      <fill>
        <patternFill patternType="solid"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absolute">
    <xdr:from>
      <xdr:col>7</xdr:col>
      <xdr:colOff>256000</xdr:colOff>
      <xdr:row>0</xdr:row>
      <xdr:rowOff>75000</xdr:rowOff>
    </xdr:from>
    <xdr:ext cx="91440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3"/>
  <sheetViews>
    <sheetView workbookViewId="0" showGridLines="0">
      <pane ySplit="10" topLeftCell="A11" activePane="bottomLeft" state="frozen"/>
      <selection pane="bottomLeft"/>
    </sheetView>
  </sheetViews>
  <sheetFormatPr defaultRowHeight="18" outlineLevelRow="0" outlineLevelCol="0" x14ac:dyDescent="55" customHeight="1"/>
  <cols>
    <col min="1" max="1" width="10.56" customWidth="1"/>
    <col min="3" max="3" width="43.559999999999995" customWidth="1"/>
    <col min="4" max="4" width="15.179999999999998" customWidth="1"/>
    <col min="5" max="5" width="9.899999999999999" customWidth="1"/>
    <col min="7" max="7" width="11.879999999999999" customWidth="1"/>
    <col min="9" max="9" width="17.16" customWidth="1"/>
  </cols>
  <sheetData>
    <row r="1" ht="30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/>
      <c r="B3" s="3"/>
      <c r="C3" s="3"/>
      <c r="D3" s="3"/>
      <c r="E3" s="3"/>
      <c r="F3" s="3"/>
      <c r="G3" s="3"/>
      <c r="H3" s="3"/>
      <c r="I3" s="3"/>
    </row>
    <row r="5" spans="1:9" x14ac:dyDescent="0.25">
      <c r="A5" s="4" t="s">
        <v>2</v>
      </c>
      <c r="B5" s="5"/>
      <c r="C5" s="5"/>
      <c r="D5" s="5"/>
      <c r="E5" s="5"/>
      <c r="F5" s="5"/>
      <c r="G5" s="5"/>
      <c r="H5" s="5"/>
      <c r="I5" s="5"/>
    </row>
    <row r="6" spans="1:8" x14ac:dyDescent="0.25">
      <c r="A6" s="4" t="s">
        <v>3</v>
      </c>
      <c r="B6" s="5"/>
      <c r="C6" s="5"/>
      <c r="D6" s="5"/>
      <c r="E6" s="4" t="s">
        <v>4</v>
      </c>
      <c r="F6" s="5"/>
      <c r="G6" s="5"/>
      <c r="H6" s="5"/>
    </row>
    <row r="7" spans="1:9" x14ac:dyDescent="0.25">
      <c r="A7" s="4" t="s">
        <v>5</v>
      </c>
      <c r="B7" s="5"/>
      <c r="C7" s="5"/>
      <c r="D7" s="5"/>
      <c r="E7" s="5"/>
      <c r="F7" s="5"/>
      <c r="G7" s="5"/>
      <c r="H7" s="5"/>
      <c r="I7" s="5"/>
    </row>
    <row r="8" spans="1:8" x14ac:dyDescent="0.25">
      <c r="A8" s="4" t="s">
        <v>6</v>
      </c>
      <c r="B8" s="5"/>
      <c r="C8" s="5"/>
      <c r="D8" s="5"/>
      <c r="E8" s="4" t="s">
        <v>7</v>
      </c>
      <c r="F8" s="5"/>
      <c r="G8" s="5"/>
      <c r="H8" s="5"/>
    </row>
    <row r="10" ht="30" customHeight="1" spans="1:9" x14ac:dyDescent="0.25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  <c r="F10" s="6" t="s">
        <v>13</v>
      </c>
      <c r="G10" s="6" t="s">
        <v>14</v>
      </c>
      <c r="H10" s="6" t="s">
        <v>15</v>
      </c>
      <c r="I10" s="6" t="s">
        <v>16</v>
      </c>
    </row>
    <row r="11" spans="1:9" x14ac:dyDescent="0.25">
      <c r="A11" s="7" t="s">
        <v>17</v>
      </c>
      <c r="B11" s="8" t="s">
        <v>18</v>
      </c>
      <c r="C11" s="8" t="s">
        <v>19</v>
      </c>
      <c r="D11" s="5"/>
      <c r="E11" s="5"/>
      <c r="F11" s="5"/>
      <c r="G11" s="5"/>
      <c r="H11" s="9"/>
      <c r="I11" s="5"/>
    </row>
    <row r="12" spans="1:9" x14ac:dyDescent="0.25">
      <c r="A12" s="7" t="s">
        <v>17</v>
      </c>
      <c r="B12" s="8" t="s">
        <v>20</v>
      </c>
      <c r="C12" s="8" t="s">
        <v>21</v>
      </c>
      <c r="D12" s="5"/>
      <c r="E12" s="5"/>
      <c r="F12" s="5"/>
      <c r="G12" s="5"/>
      <c r="H12" s="9"/>
      <c r="I12" s="5"/>
    </row>
    <row r="13" spans="1:9" x14ac:dyDescent="0.25">
      <c r="A13" s="7" t="s">
        <v>17</v>
      </c>
      <c r="B13" s="8" t="s">
        <v>22</v>
      </c>
      <c r="C13" s="8" t="s">
        <v>23</v>
      </c>
      <c r="D13" s="5"/>
      <c r="E13" s="5"/>
      <c r="F13" s="5"/>
      <c r="G13" s="5"/>
      <c r="H13" s="9"/>
      <c r="I13" s="5"/>
    </row>
    <row r="14" spans="1:9" x14ac:dyDescent="0.25">
      <c r="A14" s="7" t="s">
        <v>17</v>
      </c>
      <c r="B14" s="8" t="s">
        <v>24</v>
      </c>
      <c r="C14" s="8" t="s">
        <v>25</v>
      </c>
      <c r="D14" s="5"/>
      <c r="E14" s="5"/>
      <c r="F14" s="5"/>
      <c r="G14" s="5"/>
      <c r="H14" s="9"/>
      <c r="I14" s="5"/>
    </row>
    <row r="15" spans="1:9" x14ac:dyDescent="0.25">
      <c r="A15" s="7" t="s">
        <v>17</v>
      </c>
      <c r="B15" s="8" t="s">
        <v>26</v>
      </c>
      <c r="C15" s="8" t="s">
        <v>27</v>
      </c>
      <c r="D15" s="5"/>
      <c r="E15" s="5"/>
      <c r="F15" s="5"/>
      <c r="G15" s="5"/>
      <c r="H15" s="9"/>
      <c r="I15" s="5"/>
    </row>
    <row r="16" spans="1:9" x14ac:dyDescent="0.25">
      <c r="A16" s="7" t="s">
        <v>17</v>
      </c>
      <c r="B16" s="8" t="s">
        <v>28</v>
      </c>
      <c r="C16" s="8" t="s">
        <v>29</v>
      </c>
      <c r="D16" s="5"/>
      <c r="E16" s="5"/>
      <c r="F16" s="5"/>
      <c r="G16" s="5"/>
      <c r="H16" s="9"/>
      <c r="I16" s="5"/>
    </row>
    <row r="17" spans="1:9" x14ac:dyDescent="0.25">
      <c r="A17" s="7" t="s">
        <v>17</v>
      </c>
      <c r="B17" s="8" t="s">
        <v>30</v>
      </c>
      <c r="C17" s="8" t="s">
        <v>31</v>
      </c>
      <c r="D17" s="5"/>
      <c r="E17" s="5"/>
      <c r="F17" s="5"/>
      <c r="G17" s="5"/>
      <c r="H17" s="9"/>
      <c r="I17" s="5"/>
    </row>
    <row r="18" spans="1:9" x14ac:dyDescent="0.25">
      <c r="A18" s="7" t="s">
        <v>17</v>
      </c>
      <c r="B18" s="8" t="s">
        <v>32</v>
      </c>
      <c r="C18" s="8" t="s">
        <v>33</v>
      </c>
      <c r="D18" s="5"/>
      <c r="E18" s="5"/>
      <c r="F18" s="5"/>
      <c r="G18" s="5"/>
      <c r="H18" s="9"/>
      <c r="I18" s="5"/>
    </row>
    <row r="19" spans="1:9" x14ac:dyDescent="0.25">
      <c r="A19" s="10" t="s">
        <v>34</v>
      </c>
      <c r="B19" s="11" t="s">
        <v>35</v>
      </c>
      <c r="C19" s="11" t="s">
        <v>36</v>
      </c>
      <c r="D19" s="12"/>
      <c r="E19" s="12"/>
      <c r="F19" s="12"/>
      <c r="G19" s="12"/>
      <c r="H19" s="13"/>
      <c r="I19" s="12"/>
    </row>
    <row r="20" spans="1:9" x14ac:dyDescent="0.25">
      <c r="A20" s="7" t="s">
        <v>34</v>
      </c>
      <c r="B20" s="8" t="s">
        <v>37</v>
      </c>
      <c r="C20" s="8" t="s">
        <v>38</v>
      </c>
      <c r="D20" s="5"/>
      <c r="E20" s="5"/>
      <c r="F20" s="5"/>
      <c r="G20" s="5"/>
      <c r="H20" s="9"/>
      <c r="I20" s="5"/>
    </row>
    <row r="21" spans="1:9" x14ac:dyDescent="0.25">
      <c r="A21" s="7" t="s">
        <v>34</v>
      </c>
      <c r="B21" s="8" t="s">
        <v>39</v>
      </c>
      <c r="C21" s="8" t="s">
        <v>40</v>
      </c>
      <c r="D21" s="5"/>
      <c r="E21" s="5"/>
      <c r="F21" s="5"/>
      <c r="G21" s="5"/>
      <c r="H21" s="9"/>
      <c r="I21" s="5"/>
    </row>
    <row r="22" spans="1:9" x14ac:dyDescent="0.25">
      <c r="A22" s="7" t="s">
        <v>34</v>
      </c>
      <c r="B22" s="8" t="s">
        <v>41</v>
      </c>
      <c r="C22" s="8" t="s">
        <v>42</v>
      </c>
      <c r="D22" s="5"/>
      <c r="E22" s="5"/>
      <c r="F22" s="5"/>
      <c r="G22" s="5"/>
      <c r="H22" s="9"/>
      <c r="I22" s="5"/>
    </row>
    <row r="23" spans="1:9" x14ac:dyDescent="0.25">
      <c r="A23" s="7" t="s">
        <v>34</v>
      </c>
      <c r="B23" s="8" t="s">
        <v>43</v>
      </c>
      <c r="C23" s="8" t="s">
        <v>44</v>
      </c>
      <c r="D23" s="5"/>
      <c r="E23" s="5"/>
      <c r="F23" s="5"/>
      <c r="G23" s="5"/>
      <c r="H23" s="9"/>
      <c r="I23" s="5"/>
    </row>
    <row r="24" spans="1:9" x14ac:dyDescent="0.25">
      <c r="A24" s="7" t="s">
        <v>34</v>
      </c>
      <c r="B24" s="8" t="s">
        <v>45</v>
      </c>
      <c r="C24" s="8" t="s">
        <v>46</v>
      </c>
      <c r="D24" s="5"/>
      <c r="E24" s="5"/>
      <c r="F24" s="5"/>
      <c r="G24" s="5"/>
      <c r="H24" s="9"/>
      <c r="I24" s="5"/>
    </row>
    <row r="25" spans="1:9" x14ac:dyDescent="0.25">
      <c r="A25" s="7" t="s">
        <v>34</v>
      </c>
      <c r="B25" s="8" t="s">
        <v>47</v>
      </c>
      <c r="C25" s="8" t="s">
        <v>48</v>
      </c>
      <c r="D25" s="5"/>
      <c r="E25" s="5"/>
      <c r="F25" s="5"/>
      <c r="G25" s="5"/>
      <c r="H25" s="9"/>
      <c r="I25" s="5"/>
    </row>
    <row r="26" spans="1:9" x14ac:dyDescent="0.25">
      <c r="A26" s="7" t="s">
        <v>34</v>
      </c>
      <c r="B26" s="8" t="s">
        <v>49</v>
      </c>
      <c r="C26" s="8" t="s">
        <v>50</v>
      </c>
      <c r="D26" s="5"/>
      <c r="E26" s="5"/>
      <c r="F26" s="5"/>
      <c r="G26" s="5"/>
      <c r="H26" s="9"/>
      <c r="I26" s="5"/>
    </row>
    <row r="27" spans="1:9" x14ac:dyDescent="0.25">
      <c r="A27" s="10" t="s">
        <v>51</v>
      </c>
      <c r="B27" s="11" t="s">
        <v>52</v>
      </c>
      <c r="C27" s="11" t="s">
        <v>53</v>
      </c>
      <c r="D27" s="12"/>
      <c r="E27" s="12"/>
      <c r="F27" s="12"/>
      <c r="G27" s="12"/>
      <c r="H27" s="13"/>
      <c r="I27" s="12"/>
    </row>
    <row r="28" spans="1:9" x14ac:dyDescent="0.25">
      <c r="A28" s="7" t="s">
        <v>51</v>
      </c>
      <c r="B28" s="8" t="s">
        <v>54</v>
      </c>
      <c r="C28" s="8" t="s">
        <v>55</v>
      </c>
      <c r="D28" s="5"/>
      <c r="E28" s="5"/>
      <c r="F28" s="5"/>
      <c r="G28" s="5"/>
      <c r="H28" s="9"/>
      <c r="I28" s="5"/>
    </row>
    <row r="29" spans="1:9" x14ac:dyDescent="0.25">
      <c r="A29" s="7" t="s">
        <v>51</v>
      </c>
      <c r="B29" s="8" t="s">
        <v>56</v>
      </c>
      <c r="C29" s="8" t="s">
        <v>57</v>
      </c>
      <c r="D29" s="5"/>
      <c r="E29" s="5"/>
      <c r="F29" s="5"/>
      <c r="G29" s="5"/>
      <c r="H29" s="9"/>
      <c r="I29" s="5"/>
    </row>
    <row r="30" spans="1:9" x14ac:dyDescent="0.25">
      <c r="A30" s="7" t="s">
        <v>51</v>
      </c>
      <c r="B30" s="8" t="s">
        <v>58</v>
      </c>
      <c r="C30" s="8" t="s">
        <v>59</v>
      </c>
      <c r="D30" s="5"/>
      <c r="E30" s="5"/>
      <c r="F30" s="5"/>
      <c r="G30" s="5"/>
      <c r="H30" s="9"/>
      <c r="I30" s="5"/>
    </row>
    <row r="31" spans="1:9" x14ac:dyDescent="0.25">
      <c r="A31" s="7" t="s">
        <v>51</v>
      </c>
      <c r="B31" s="8" t="s">
        <v>60</v>
      </c>
      <c r="C31" s="8" t="s">
        <v>61</v>
      </c>
      <c r="D31" s="5"/>
      <c r="E31" s="5"/>
      <c r="F31" s="5"/>
      <c r="G31" s="5"/>
      <c r="H31" s="9"/>
      <c r="I31" s="5"/>
    </row>
    <row r="32" spans="1:9" x14ac:dyDescent="0.25">
      <c r="A32" s="7" t="s">
        <v>51</v>
      </c>
      <c r="B32" s="8" t="s">
        <v>62</v>
      </c>
      <c r="C32" s="8" t="s">
        <v>63</v>
      </c>
      <c r="D32" s="5"/>
      <c r="E32" s="5"/>
      <c r="F32" s="5"/>
      <c r="G32" s="5"/>
      <c r="H32" s="9"/>
      <c r="I32" s="5"/>
    </row>
    <row r="33" spans="1:9" x14ac:dyDescent="0.25">
      <c r="A33" s="7" t="s">
        <v>51</v>
      </c>
      <c r="B33" s="8" t="s">
        <v>64</v>
      </c>
      <c r="C33" s="8" t="s">
        <v>65</v>
      </c>
      <c r="D33" s="5"/>
      <c r="E33" s="5"/>
      <c r="F33" s="5"/>
      <c r="G33" s="5"/>
      <c r="H33" s="9"/>
      <c r="I33" s="5"/>
    </row>
    <row r="34" spans="1:9" x14ac:dyDescent="0.25">
      <c r="A34" s="10" t="s">
        <v>66</v>
      </c>
      <c r="B34" s="11" t="s">
        <v>67</v>
      </c>
      <c r="C34" s="11" t="s">
        <v>68</v>
      </c>
      <c r="D34" s="12"/>
      <c r="E34" s="12"/>
      <c r="F34" s="12"/>
      <c r="G34" s="12"/>
      <c r="H34" s="13"/>
      <c r="I34" s="12"/>
    </row>
    <row r="35" spans="1:9" x14ac:dyDescent="0.25">
      <c r="A35" s="7" t="s">
        <v>66</v>
      </c>
      <c r="B35" s="8" t="s">
        <v>69</v>
      </c>
      <c r="C35" s="8" t="s">
        <v>70</v>
      </c>
      <c r="D35" s="5"/>
      <c r="E35" s="5"/>
      <c r="F35" s="5"/>
      <c r="G35" s="5"/>
      <c r="H35" s="9"/>
      <c r="I35" s="5"/>
    </row>
    <row r="36" spans="1:9" x14ac:dyDescent="0.25">
      <c r="A36" s="7" t="s">
        <v>66</v>
      </c>
      <c r="B36" s="8" t="s">
        <v>71</v>
      </c>
      <c r="C36" s="8" t="s">
        <v>72</v>
      </c>
      <c r="D36" s="5"/>
      <c r="E36" s="5"/>
      <c r="F36" s="5"/>
      <c r="G36" s="5"/>
      <c r="H36" s="9"/>
      <c r="I36" s="5"/>
    </row>
    <row r="37" spans="1:9" x14ac:dyDescent="0.25">
      <c r="A37" s="7" t="s">
        <v>66</v>
      </c>
      <c r="B37" s="8" t="s">
        <v>73</v>
      </c>
      <c r="C37" s="8" t="s">
        <v>74</v>
      </c>
      <c r="D37" s="5"/>
      <c r="E37" s="5"/>
      <c r="F37" s="5"/>
      <c r="G37" s="5"/>
      <c r="H37" s="9"/>
      <c r="I37" s="5"/>
    </row>
    <row r="38" spans="1:9" x14ac:dyDescent="0.25">
      <c r="A38" s="7" t="s">
        <v>66</v>
      </c>
      <c r="B38" s="8" t="s">
        <v>75</v>
      </c>
      <c r="C38" s="8" t="s">
        <v>76</v>
      </c>
      <c r="D38" s="5"/>
      <c r="E38" s="5"/>
      <c r="F38" s="5"/>
      <c r="G38" s="5"/>
      <c r="H38" s="9"/>
      <c r="I38" s="5"/>
    </row>
    <row r="39" spans="1:9" x14ac:dyDescent="0.25">
      <c r="A39" s="7" t="s">
        <v>66</v>
      </c>
      <c r="B39" s="8" t="s">
        <v>77</v>
      </c>
      <c r="C39" s="8" t="s">
        <v>78</v>
      </c>
      <c r="D39" s="5"/>
      <c r="E39" s="5"/>
      <c r="F39" s="5"/>
      <c r="G39" s="5"/>
      <c r="H39" s="9"/>
      <c r="I39" s="5"/>
    </row>
    <row r="40" spans="1:9" x14ac:dyDescent="0.25">
      <c r="A40" s="10" t="s">
        <v>79</v>
      </c>
      <c r="B40" s="11" t="s">
        <v>80</v>
      </c>
      <c r="C40" s="11" t="s">
        <v>81</v>
      </c>
      <c r="D40" s="12"/>
      <c r="E40" s="12"/>
      <c r="F40" s="12"/>
      <c r="G40" s="12"/>
      <c r="H40" s="13"/>
      <c r="I40" s="12"/>
    </row>
    <row r="41" spans="1:9" x14ac:dyDescent="0.25">
      <c r="A41" s="7" t="s">
        <v>79</v>
      </c>
      <c r="B41" s="8" t="s">
        <v>82</v>
      </c>
      <c r="C41" s="8" t="s">
        <v>83</v>
      </c>
      <c r="D41" s="5"/>
      <c r="E41" s="5"/>
      <c r="F41" s="5"/>
      <c r="G41" s="5"/>
      <c r="H41" s="9"/>
      <c r="I41" s="5"/>
    </row>
    <row r="42" spans="1:9" x14ac:dyDescent="0.25">
      <c r="A42" s="7" t="s">
        <v>79</v>
      </c>
      <c r="B42" s="8" t="s">
        <v>84</v>
      </c>
      <c r="C42" s="8" t="s">
        <v>85</v>
      </c>
      <c r="D42" s="5"/>
      <c r="E42" s="5"/>
      <c r="F42" s="5"/>
      <c r="G42" s="5"/>
      <c r="H42" s="9"/>
      <c r="I42" s="5"/>
    </row>
    <row r="43" spans="1:9" x14ac:dyDescent="0.25">
      <c r="A43" s="7" t="s">
        <v>79</v>
      </c>
      <c r="B43" s="8" t="s">
        <v>86</v>
      </c>
      <c r="C43" s="8" t="s">
        <v>87</v>
      </c>
      <c r="D43" s="5"/>
      <c r="E43" s="5"/>
      <c r="F43" s="5"/>
      <c r="G43" s="5"/>
      <c r="H43" s="9"/>
      <c r="I43" s="5"/>
    </row>
    <row r="44" spans="1:9" x14ac:dyDescent="0.25">
      <c r="A44" s="7" t="s">
        <v>79</v>
      </c>
      <c r="B44" s="8" t="s">
        <v>88</v>
      </c>
      <c r="C44" s="8" t="s">
        <v>89</v>
      </c>
      <c r="D44" s="5"/>
      <c r="E44" s="5"/>
      <c r="F44" s="5"/>
      <c r="G44" s="5"/>
      <c r="H44" s="9"/>
      <c r="I44" s="5"/>
    </row>
    <row r="45" spans="1:9" x14ac:dyDescent="0.25">
      <c r="A45" s="7" t="s">
        <v>79</v>
      </c>
      <c r="B45" s="8" t="s">
        <v>90</v>
      </c>
      <c r="C45" s="8" t="s">
        <v>91</v>
      </c>
      <c r="D45" s="5"/>
      <c r="E45" s="5"/>
      <c r="F45" s="5"/>
      <c r="G45" s="5"/>
      <c r="H45" s="9"/>
      <c r="I45" s="5"/>
    </row>
    <row r="46" spans="1:9" x14ac:dyDescent="0.25">
      <c r="A46" s="7" t="s">
        <v>79</v>
      </c>
      <c r="B46" s="8" t="s">
        <v>92</v>
      </c>
      <c r="C46" s="8" t="s">
        <v>93</v>
      </c>
      <c r="D46" s="5"/>
      <c r="E46" s="5"/>
      <c r="F46" s="5"/>
      <c r="G46" s="5"/>
      <c r="H46" s="9"/>
      <c r="I46" s="5"/>
    </row>
    <row r="47" spans="1:9" x14ac:dyDescent="0.25">
      <c r="A47" s="7" t="s">
        <v>79</v>
      </c>
      <c r="B47" s="8" t="s">
        <v>94</v>
      </c>
      <c r="C47" s="8" t="s">
        <v>95</v>
      </c>
      <c r="D47" s="5"/>
      <c r="E47" s="5"/>
      <c r="F47" s="5"/>
      <c r="G47" s="5"/>
      <c r="H47" s="9"/>
      <c r="I47" s="5"/>
    </row>
    <row r="48" spans="1:9" x14ac:dyDescent="0.25">
      <c r="A48" s="7" t="s">
        <v>79</v>
      </c>
      <c r="B48" s="8" t="s">
        <v>96</v>
      </c>
      <c r="C48" s="8" t="s">
        <v>97</v>
      </c>
      <c r="D48" s="5"/>
      <c r="E48" s="5"/>
      <c r="F48" s="5"/>
      <c r="G48" s="5"/>
      <c r="H48" s="9"/>
      <c r="I48" s="5"/>
    </row>
    <row r="50" spans="1:8" x14ac:dyDescent="0.25">
      <c r="A50" s="4" t="s">
        <v>98</v>
      </c>
      <c r="B50" s="5"/>
      <c r="C50" s="5"/>
      <c r="D50" s="5"/>
      <c r="E50" s="4" t="s">
        <v>99</v>
      </c>
      <c r="F50" s="5"/>
      <c r="G50" s="5"/>
      <c r="H50" s="5"/>
    </row>
    <row r="52" ht="39" customHeight="1" spans="1:9" x14ac:dyDescent="0.25">
      <c r="A52" s="14" t="s">
        <v>100</v>
      </c>
      <c r="B52" s="14"/>
      <c r="C52" s="14"/>
      <c r="D52" s="14"/>
      <c r="E52" s="14"/>
      <c r="F52" s="14"/>
      <c r="G52" s="14"/>
      <c r="H52" s="14"/>
      <c r="I52" s="14"/>
    </row>
    <row r="54" spans="1:9" x14ac:dyDescent="0.25">
      <c r="A54" s="15" t="s">
        <v>101</v>
      </c>
      <c r="B54" s="15"/>
      <c r="C54" s="15"/>
      <c r="D54" s="15"/>
      <c r="E54" s="15"/>
      <c r="F54" s="15"/>
      <c r="G54" s="15"/>
      <c r="H54" s="15"/>
      <c r="I54" s="15"/>
    </row>
    <row r="55" ht="30" customHeight="1" spans="1:8" x14ac:dyDescent="0.25">
      <c r="A55" s="6" t="s">
        <v>8</v>
      </c>
      <c r="B55" s="6" t="s">
        <v>102</v>
      </c>
      <c r="C55" s="6"/>
      <c r="D55" s="6" t="s">
        <v>103</v>
      </c>
      <c r="E55" s="6" t="s">
        <v>104</v>
      </c>
      <c r="F55" s="6" t="s">
        <v>105</v>
      </c>
      <c r="G55" s="6" t="s">
        <v>106</v>
      </c>
      <c r="H55" s="6" t="s">
        <v>107</v>
      </c>
    </row>
    <row r="56" spans="1:8" x14ac:dyDescent="0.25">
      <c r="A56" s="16" t="s">
        <v>17</v>
      </c>
      <c r="B56" s="17">
        <f>COUNTIF($A$11:$A$48,$A56)</f>
      </c>
      <c r="C56" s="17"/>
      <c r="D56" s="17">
        <f>COUNTIFS($A$11:$A$48,$A56,$E$11:$E$48,"offen")+COUNTIFS($A$11:$A$48,$A56,$E$11:$E$48,"angefordert")+COUNTIFS($A$11:$A$48,$A56,$E$11:$E$48,"")</f>
      </c>
      <c r="E56" s="17">
        <f>COUNTIFS($A$11:$A$48,$A56,$E$11:$E$48,"geprüft")</f>
      </c>
      <c r="F56" s="17">
        <f>COUNTIFS($A$11:$A$48,$A56,$E$11:$E$48,"kritisch")</f>
      </c>
      <c r="G56" s="17">
        <f>COUNTIFS($A$11:$A$48,$A56,$F$11:$F$48,"hoch")</f>
      </c>
      <c r="H56" s="18">
        <f>IF(B56=0,"",E56/B56)</f>
      </c>
    </row>
    <row r="57" spans="1:8" x14ac:dyDescent="0.25">
      <c r="A57" s="16" t="s">
        <v>34</v>
      </c>
      <c r="B57" s="17">
        <f>COUNTIF($A$11:$A$48,$A57)</f>
      </c>
      <c r="C57" s="17"/>
      <c r="D57" s="17">
        <f>COUNTIFS($A$11:$A$48,$A57,$E$11:$E$48,"offen")+COUNTIFS($A$11:$A$48,$A57,$E$11:$E$48,"angefordert")+COUNTIFS($A$11:$A$48,$A57,$E$11:$E$48,"")</f>
      </c>
      <c r="E57" s="17">
        <f>COUNTIFS($A$11:$A$48,$A57,$E$11:$E$48,"geprüft")</f>
      </c>
      <c r="F57" s="17">
        <f>COUNTIFS($A$11:$A$48,$A57,$E$11:$E$48,"kritisch")</f>
      </c>
      <c r="G57" s="17">
        <f>COUNTIFS($A$11:$A$48,$A57,$F$11:$F$48,"hoch")</f>
      </c>
      <c r="H57" s="18">
        <f>IF(B57=0,"",E57/B57)</f>
      </c>
    </row>
    <row r="58" spans="1:8" x14ac:dyDescent="0.25">
      <c r="A58" s="16" t="s">
        <v>51</v>
      </c>
      <c r="B58" s="17">
        <f>COUNTIF($A$11:$A$48,$A58)</f>
      </c>
      <c r="C58" s="17"/>
      <c r="D58" s="17">
        <f>COUNTIFS($A$11:$A$48,$A58,$E$11:$E$48,"offen")+COUNTIFS($A$11:$A$48,$A58,$E$11:$E$48,"angefordert")+COUNTIFS($A$11:$A$48,$A58,$E$11:$E$48,"")</f>
      </c>
      <c r="E58" s="17">
        <f>COUNTIFS($A$11:$A$48,$A58,$E$11:$E$48,"geprüft")</f>
      </c>
      <c r="F58" s="17">
        <f>COUNTIFS($A$11:$A$48,$A58,$E$11:$E$48,"kritisch")</f>
      </c>
      <c r="G58" s="17">
        <f>COUNTIFS($A$11:$A$48,$A58,$F$11:$F$48,"hoch")</f>
      </c>
      <c r="H58" s="18">
        <f>IF(B58=0,"",E58/B58)</f>
      </c>
    </row>
    <row r="59" spans="1:8" x14ac:dyDescent="0.25">
      <c r="A59" s="16" t="s">
        <v>66</v>
      </c>
      <c r="B59" s="17">
        <f>COUNTIF($A$11:$A$48,$A59)</f>
      </c>
      <c r="C59" s="17"/>
      <c r="D59" s="17">
        <f>COUNTIFS($A$11:$A$48,$A59,$E$11:$E$48,"offen")+COUNTIFS($A$11:$A$48,$A59,$E$11:$E$48,"angefordert")+COUNTIFS($A$11:$A$48,$A59,$E$11:$E$48,"")</f>
      </c>
      <c r="E59" s="17">
        <f>COUNTIFS($A$11:$A$48,$A59,$E$11:$E$48,"geprüft")</f>
      </c>
      <c r="F59" s="17">
        <f>COUNTIFS($A$11:$A$48,$A59,$E$11:$E$48,"kritisch")</f>
      </c>
      <c r="G59" s="17">
        <f>COUNTIFS($A$11:$A$48,$A59,$F$11:$F$48,"hoch")</f>
      </c>
      <c r="H59" s="18">
        <f>IF(B59=0,"",E59/B59)</f>
      </c>
    </row>
    <row r="60" spans="1:8" x14ac:dyDescent="0.25">
      <c r="A60" s="16" t="s">
        <v>79</v>
      </c>
      <c r="B60" s="17">
        <f>COUNTIF($A$11:$A$48,$A60)</f>
      </c>
      <c r="C60" s="17"/>
      <c r="D60" s="17">
        <f>COUNTIFS($A$11:$A$48,$A60,$E$11:$E$48,"offen")+COUNTIFS($A$11:$A$48,$A60,$E$11:$E$48,"angefordert")+COUNTIFS($A$11:$A$48,$A60,$E$11:$E$48,"")</f>
      </c>
      <c r="E60" s="17">
        <f>COUNTIFS($A$11:$A$48,$A60,$E$11:$E$48,"geprüft")</f>
      </c>
      <c r="F60" s="17">
        <f>COUNTIFS($A$11:$A$48,$A60,$E$11:$E$48,"kritisch")</f>
      </c>
      <c r="G60" s="17">
        <f>COUNTIFS($A$11:$A$48,$A60,$F$11:$F$48,"hoch")</f>
      </c>
      <c r="H60" s="18">
        <f>IF(B60=0,"",E60/B60)</f>
      </c>
    </row>
    <row r="61" spans="1:8" x14ac:dyDescent="0.25">
      <c r="A61" s="19" t="s">
        <v>108</v>
      </c>
      <c r="B61" s="20">
        <f>COUNTA($A$11:$A$48)</f>
      </c>
      <c r="C61" s="20"/>
      <c r="D61" s="20">
        <f>COUNTIF($E$11:$E$48,"offen")+COUNTIF($E$11:$E$48,"angefordert")+COUNTBLANK($E$11:$E$48)</f>
      </c>
      <c r="E61" s="20">
        <f>COUNTIF($E$11:$E$48,"geprüft")</f>
      </c>
      <c r="F61" s="20">
        <f>COUNTIF($E$11:$E$48,"kritisch")</f>
      </c>
      <c r="G61" s="20">
        <f>COUNTIF($F$11:$F$48,"hoch")</f>
      </c>
      <c r="H61" s="21">
        <f>IF(B61=0,"",E61/B61)</f>
      </c>
    </row>
    <row r="63" spans="1:9" x14ac:dyDescent="0.25">
      <c r="A63" s="22" t="s">
        <v>109</v>
      </c>
      <c r="B63" s="22"/>
      <c r="C63" s="22"/>
      <c r="D63" s="22"/>
      <c r="E63" s="22"/>
      <c r="F63" s="22"/>
      <c r="G63" s="22"/>
      <c r="H63" s="22"/>
      <c r="I63" s="22"/>
    </row>
  </sheetData>
  <autoFilter ref="A10:I48"/>
  <mergeCells count="20">
    <mergeCell ref="A1:I1"/>
    <mergeCell ref="A2:I2"/>
    <mergeCell ref="B5:I5"/>
    <mergeCell ref="B6:D6"/>
    <mergeCell ref="F6:H6"/>
    <mergeCell ref="B7:I7"/>
    <mergeCell ref="B8:D8"/>
    <mergeCell ref="F8:H8"/>
    <mergeCell ref="B50:D50"/>
    <mergeCell ref="F50:H50"/>
    <mergeCell ref="A52:I52"/>
    <mergeCell ref="A54:I54"/>
    <mergeCell ref="B55:C55"/>
    <mergeCell ref="B56:C56"/>
    <mergeCell ref="B57:C57"/>
    <mergeCell ref="B58:C58"/>
    <mergeCell ref="B59:C59"/>
    <mergeCell ref="B60:C60"/>
    <mergeCell ref="B61:C61"/>
    <mergeCell ref="A63:I63"/>
  </mergeCells>
  <conditionalFormatting sqref="F11:F48">
    <cfRule type="expression" dxfId="0" priority="1">
      <formula>$F11="hoch"</formula>
    </cfRule>
    <cfRule type="expression" dxfId="1" priority="2">
      <formula>$F11="mittel"</formula>
    </cfRule>
    <cfRule type="expression" dxfId="2" priority="3">
      <formula>$F11="gering"</formula>
    </cfRule>
  </conditionalFormatting>
  <conditionalFormatting sqref="E11:E48">
    <cfRule type="expression" dxfId="3" priority="4">
      <formula>$E11="geprüft"</formula>
    </cfRule>
    <cfRule type="expression" dxfId="4" priority="5">
      <formula>$E11="kritisch"</formula>
    </cfRule>
    <cfRule type="expression" dxfId="5" priority="6">
      <formula>OR($E11="angefordert",$E11="liegt vor")</formula>
    </cfRule>
  </conditionalFormatting>
  <conditionalFormatting sqref="H11:H48">
    <cfRule type="expression" dxfId="6" priority="7">
      <formula>AND(ISNUMBER($H11),$H11&lt;TODAY(),$E11&lt;&gt;"geprüft")</formula>
    </cfRule>
  </conditionalFormatting>
  <conditionalFormatting sqref="F56:G61">
    <cfRule type="expression" dxfId="7" priority="8">
      <formula>N(F56)&gt;0</formula>
    </cfRule>
  </conditionalFormatting>
  <conditionalFormatting sqref="H56:H61">
    <cfRule type="dataBar" priority="9">
      <dataBar>
        <cfvo type="num" val="0"/>
        <cfvo type="num" val="1"/>
        <color rgb="FF22C55E"/>
      </dataBar>
      <extLst>
        <ext xmlns:x14="http://schemas.microsoft.com/office/spreadsheetml/2009/9/main" uri="{B025F937-C7B1-47D3-B67F-A62EFF666E3E}">
          <x14:id>{74DF6DFF-613A-422D-8A72-68B3C3C19C40}</x14:id>
        </ext>
      </extLst>
    </cfRule>
  </conditionalFormatting>
  <dataValidations count="2">
    <dataValidation type="list" allowBlank="1" sqref="E11:E48">
      <formula1>"offen,angefordert,liegt vor,geprüft,kritisch"</formula1>
    </dataValidation>
    <dataValidation type="list" allowBlank="1" sqref="F11:F48">
      <formula1>"gering,mittel,hoch"</formula1>
    </dataValidation>
  </dataValidations>
  <pageMargins left="0.5" right="0.5" top="0.6" bottom="0.6" header="0.3" footer="0.3"/>
  <pageSetup paperSize="9" orientation="landscape" horizontalDpi="4294967295" verticalDpi="4294967295" scale="100" fitToWidth="1" fitToHeight="0"/>
  <headerFooter>
    <oddFooter>&amp;L&amp;8BauDock · Bausoftware für Bau &amp; Handwerk · baudock.com&amp;6   Muster ohne Gewähr&amp;R&amp;8Seite &amp;P von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4DF6DFF-613A-422D-8A72-68B3C3C19C40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H56:H61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Diligence</vt:lpstr>
    </vt:vector>
  </TitlesOfParts>
  <Company>BauDock · baudock.com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BauDock</dc:creator>
  <dc:title>Due-Diligence-Checkliste Grundstück</dc:title>
  <dc:subject/>
  <dc:description/>
  <cp:keywords/>
  <cp:category/>
  <cp:lastModifiedBy>Unknown</cp:lastModifiedBy>
  <dcterms:created xsi:type="dcterms:W3CDTF">2026-10-24T08:40:51Z</dcterms:created>
  <dcterms:modified xsi:type="dcterms:W3CDTF">2026-10-24T08:40:51Z</dcterms:modified>
</cp:coreProperties>
</file>